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OneDrive\Sci Club 2027\Gare\"/>
    </mc:Choice>
  </mc:AlternateContent>
  <bookViews>
    <workbookView xWindow="-120" yWindow="-120" windowWidth="20730" windowHeight="11160" activeTab="2"/>
  </bookViews>
  <sheets>
    <sheet name="Conti" sheetId="1" r:id="rId1"/>
    <sheet name="Date" sheetId="21" r:id="rId2"/>
    <sheet name="Organizz" sheetId="15" r:id="rId3"/>
    <sheet name="Premi CPI" sheetId="20" r:id="rId4"/>
    <sheet name=" Premi TvVePd" sheetId="18" r:id="rId5"/>
    <sheet name="CPI MAS" sheetId="19" r:id="rId6"/>
    <sheet name="Gara 2" sheetId="16" r:id="rId7"/>
    <sheet name="Gara 3" sheetId="14" r:id="rId8"/>
    <sheet name="Gara 4" sheetId="2" r:id="rId9"/>
    <sheet name="Gara 5" sheetId="3" r:id="rId10"/>
    <sheet name="Gara 6" sheetId="6" r:id="rId11"/>
    <sheet name="Gara 7" sheetId="7" r:id="rId12"/>
    <sheet name="Vademecum" sheetId="11" r:id="rId13"/>
  </sheets>
  <calcPr calcId="152511"/>
</workbook>
</file>

<file path=xl/calcChain.xml><?xml version="1.0" encoding="utf-8"?>
<calcChain xmlns="http://schemas.openxmlformats.org/spreadsheetml/2006/main">
  <c r="D12" i="1" l="1"/>
  <c r="E12" i="1"/>
  <c r="F12" i="1"/>
  <c r="G12" i="1"/>
  <c r="J12" i="1"/>
  <c r="C12" i="1"/>
  <c r="N31" i="19" l="1"/>
  <c r="G34" i="19" l="1"/>
  <c r="N22" i="19" l="1"/>
  <c r="G32" i="19"/>
  <c r="G32" i="20"/>
  <c r="G28" i="20"/>
  <c r="T30" i="19"/>
  <c r="R30" i="19"/>
  <c r="G22" i="1"/>
  <c r="G23" i="1"/>
  <c r="G24" i="1"/>
  <c r="G27" i="1"/>
  <c r="G28" i="1"/>
  <c r="G29" i="1"/>
  <c r="G7" i="1"/>
  <c r="G8" i="1"/>
  <c r="G9" i="1"/>
  <c r="G10" i="1"/>
  <c r="G11" i="1"/>
  <c r="G13" i="1"/>
  <c r="G14" i="1"/>
  <c r="G15" i="1"/>
  <c r="F22" i="1"/>
  <c r="F23" i="1"/>
  <c r="F24" i="1"/>
  <c r="F25" i="1"/>
  <c r="F26" i="1"/>
  <c r="F27" i="1"/>
  <c r="F28" i="1"/>
  <c r="F29" i="1"/>
  <c r="F21" i="1"/>
  <c r="F5" i="1"/>
  <c r="F6" i="1"/>
  <c r="F7" i="1"/>
  <c r="F8" i="1"/>
  <c r="F9" i="1"/>
  <c r="F10" i="1"/>
  <c r="F11" i="1"/>
  <c r="F13" i="1"/>
  <c r="F14" i="1"/>
  <c r="F15" i="1"/>
  <c r="F16" i="1"/>
  <c r="F4" i="1"/>
  <c r="E22" i="1"/>
  <c r="E23" i="1"/>
  <c r="E26" i="1"/>
  <c r="E27" i="1"/>
  <c r="E28" i="1"/>
  <c r="E5" i="1"/>
  <c r="E6" i="1"/>
  <c r="E7" i="1"/>
  <c r="E8" i="1"/>
  <c r="E9" i="1"/>
  <c r="E10" i="1"/>
  <c r="E11" i="1"/>
  <c r="E13" i="1"/>
  <c r="E16" i="1"/>
  <c r="E4" i="1"/>
  <c r="J31" i="20"/>
  <c r="I31" i="20"/>
  <c r="K30" i="20"/>
  <c r="K29" i="20"/>
  <c r="K28" i="20"/>
  <c r="F28" i="20"/>
  <c r="E28" i="20"/>
  <c r="E21" i="1" l="1"/>
  <c r="C20" i="1"/>
  <c r="C13" i="1"/>
  <c r="J13" i="1" s="1"/>
  <c r="C26" i="1"/>
  <c r="C22" i="1"/>
  <c r="C21" i="1"/>
  <c r="F25" i="3"/>
  <c r="F17" i="3" l="1"/>
  <c r="G17" i="3" s="1"/>
  <c r="G5" i="1" s="1"/>
  <c r="T43" i="3" l="1"/>
  <c r="Q43" i="3"/>
  <c r="N18" i="3" l="1"/>
  <c r="F18" i="3"/>
  <c r="G18" i="3" s="1"/>
  <c r="G6" i="1" s="1"/>
  <c r="N10" i="3"/>
  <c r="N11" i="3"/>
  <c r="N12" i="3"/>
  <c r="N13" i="3"/>
  <c r="N14" i="3"/>
  <c r="N15" i="3"/>
  <c r="N16" i="3"/>
  <c r="N19" i="3"/>
  <c r="N20" i="3"/>
  <c r="N21" i="3"/>
  <c r="N9" i="3"/>
  <c r="N23" i="3" l="1"/>
  <c r="R15" i="3" l="1"/>
  <c r="O31" i="14" l="1"/>
  <c r="N28" i="14"/>
  <c r="F40" i="19" l="1"/>
  <c r="G40" i="19" s="1"/>
  <c r="C14" i="1" s="1"/>
  <c r="G39" i="19"/>
  <c r="N36" i="19"/>
  <c r="F36" i="19"/>
  <c r="G35" i="19"/>
  <c r="F35" i="19"/>
  <c r="F34" i="19"/>
  <c r="F33" i="19"/>
  <c r="G33" i="19" s="1"/>
  <c r="C11" i="1" s="1"/>
  <c r="F31" i="19"/>
  <c r="F30" i="19"/>
  <c r="F29" i="19"/>
  <c r="F28" i="19"/>
  <c r="F27" i="19"/>
  <c r="F26" i="19"/>
  <c r="F25" i="19"/>
  <c r="F24" i="19"/>
  <c r="G24" i="19" s="1"/>
  <c r="C6" i="1" s="1"/>
  <c r="N23" i="19"/>
  <c r="F22" i="19"/>
  <c r="F21" i="19"/>
  <c r="L20" i="19"/>
  <c r="F20" i="19"/>
  <c r="N19" i="19"/>
  <c r="F19" i="19"/>
  <c r="N18" i="19"/>
  <c r="F18" i="19"/>
  <c r="N17" i="19"/>
  <c r="F17" i="19"/>
  <c r="N16" i="19"/>
  <c r="F16" i="19"/>
  <c r="N15" i="19"/>
  <c r="F15" i="19"/>
  <c r="G15" i="19" s="1"/>
  <c r="N14" i="19"/>
  <c r="N13" i="19"/>
  <c r="F13" i="19"/>
  <c r="N12" i="19"/>
  <c r="F12" i="19"/>
  <c r="N11" i="19"/>
  <c r="F11" i="19"/>
  <c r="N10" i="19"/>
  <c r="F10" i="19"/>
  <c r="N9" i="19"/>
  <c r="F9" i="19"/>
  <c r="F14" i="19" s="1"/>
  <c r="N20" i="19" l="1"/>
  <c r="N25" i="19" s="1"/>
  <c r="N28" i="19" s="1"/>
  <c r="F32" i="19"/>
  <c r="C10" i="1" s="1"/>
  <c r="N32" i="19"/>
  <c r="C23" i="1"/>
  <c r="F23" i="19"/>
  <c r="G23" i="19" s="1"/>
  <c r="C5" i="1" s="1"/>
  <c r="G14" i="19"/>
  <c r="C4" i="1" s="1"/>
  <c r="R18" i="2"/>
  <c r="R13" i="2"/>
  <c r="Q13" i="2"/>
  <c r="N33" i="19" l="1"/>
  <c r="N40" i="19" s="1"/>
  <c r="M41" i="19" s="1"/>
  <c r="F41" i="19"/>
  <c r="G41" i="19"/>
  <c r="F20" i="16"/>
  <c r="M43" i="19" l="1"/>
  <c r="G35" i="16"/>
  <c r="F35" i="16"/>
  <c r="N12" i="16"/>
  <c r="G39" i="16" l="1"/>
  <c r="K29" i="18"/>
  <c r="K30" i="18"/>
  <c r="K28" i="18"/>
  <c r="J31" i="18"/>
  <c r="I31" i="18"/>
  <c r="F23" i="3" l="1"/>
  <c r="S9" i="3" l="1"/>
  <c r="S10" i="3"/>
  <c r="S11" i="3"/>
  <c r="S12" i="3"/>
  <c r="S8" i="3"/>
  <c r="S15" i="3" l="1"/>
  <c r="F13" i="16"/>
  <c r="F28" i="14" l="1"/>
  <c r="F24" i="14"/>
  <c r="F23" i="14"/>
  <c r="D28" i="1" l="1"/>
  <c r="F36" i="2" l="1"/>
  <c r="F22" i="14" l="1"/>
  <c r="F21" i="14"/>
  <c r="N9" i="14" l="1"/>
  <c r="H27" i="1" l="1"/>
  <c r="I27" i="1"/>
  <c r="G26" i="2" l="1"/>
  <c r="D23" i="1"/>
  <c r="J23" i="1" s="1"/>
  <c r="D21" i="1" l="1"/>
  <c r="N28" i="2" l="1"/>
  <c r="F28" i="18" l="1"/>
  <c r="E28" i="18"/>
  <c r="G26" i="6" l="1"/>
  <c r="N29" i="6"/>
  <c r="N33" i="6"/>
  <c r="N32" i="6"/>
  <c r="F33" i="6"/>
  <c r="F19" i="6" l="1"/>
  <c r="N19" i="6"/>
  <c r="F29" i="6" l="1"/>
  <c r="F30" i="6"/>
  <c r="F31" i="6"/>
  <c r="F32" i="6"/>
  <c r="F34" i="6"/>
  <c r="F22" i="16" l="1"/>
  <c r="F21" i="16"/>
  <c r="F19" i="16"/>
  <c r="F25" i="16" l="1"/>
  <c r="F40" i="16"/>
  <c r="G40" i="16" s="1"/>
  <c r="D14" i="1" s="1"/>
  <c r="F36" i="16"/>
  <c r="F34" i="16"/>
  <c r="F33" i="16"/>
  <c r="G33" i="16" s="1"/>
  <c r="D11" i="1" s="1"/>
  <c r="F31" i="16"/>
  <c r="F30" i="16"/>
  <c r="F29" i="16"/>
  <c r="F28" i="16"/>
  <c r="F27" i="16"/>
  <c r="F26" i="16"/>
  <c r="F24" i="16"/>
  <c r="G24" i="16" s="1"/>
  <c r="N23" i="16"/>
  <c r="L20" i="16"/>
  <c r="N19" i="16"/>
  <c r="N18" i="16"/>
  <c r="F18" i="16"/>
  <c r="N17" i="16"/>
  <c r="F17" i="16"/>
  <c r="N16" i="16"/>
  <c r="F16" i="16"/>
  <c r="N15" i="16"/>
  <c r="F15" i="16"/>
  <c r="G15" i="16" s="1"/>
  <c r="N14" i="16"/>
  <c r="N13" i="16"/>
  <c r="F12" i="16"/>
  <c r="N11" i="16"/>
  <c r="F11" i="16"/>
  <c r="N10" i="16"/>
  <c r="F10" i="16"/>
  <c r="N9" i="16"/>
  <c r="F9" i="16"/>
  <c r="D6" i="1" l="1"/>
  <c r="F14" i="16"/>
  <c r="G14" i="16" s="1"/>
  <c r="D4" i="1" s="1"/>
  <c r="D22" i="1"/>
  <c r="F23" i="16"/>
  <c r="F32" i="16"/>
  <c r="G32" i="16" s="1"/>
  <c r="N20" i="16"/>
  <c r="N25" i="16" s="1"/>
  <c r="F41" i="6"/>
  <c r="F39" i="2"/>
  <c r="G39" i="2" s="1"/>
  <c r="F37" i="2"/>
  <c r="F35" i="2"/>
  <c r="F33" i="2"/>
  <c r="N34" i="2"/>
  <c r="N39" i="2" s="1"/>
  <c r="M40" i="2" s="1"/>
  <c r="F32" i="2"/>
  <c r="F31" i="2"/>
  <c r="N30" i="2"/>
  <c r="F30" i="2"/>
  <c r="F29" i="2"/>
  <c r="F28" i="2"/>
  <c r="F27" i="2"/>
  <c r="F24" i="2"/>
  <c r="F23" i="2"/>
  <c r="L22" i="2"/>
  <c r="F22" i="2"/>
  <c r="N21" i="2"/>
  <c r="F21" i="2"/>
  <c r="N20" i="2"/>
  <c r="F20" i="2"/>
  <c r="N19" i="2"/>
  <c r="F19" i="2"/>
  <c r="N18" i="2"/>
  <c r="F18" i="2"/>
  <c r="N17" i="2"/>
  <c r="G17" i="2"/>
  <c r="N16" i="2"/>
  <c r="N15" i="2"/>
  <c r="F15" i="2"/>
  <c r="N14" i="2"/>
  <c r="F14" i="2"/>
  <c r="N13" i="2"/>
  <c r="F13" i="2"/>
  <c r="N12" i="2"/>
  <c r="F12" i="2"/>
  <c r="N11" i="2"/>
  <c r="F11" i="2"/>
  <c r="N10" i="2"/>
  <c r="F10" i="2"/>
  <c r="N9" i="2"/>
  <c r="F9" i="2"/>
  <c r="C8" i="1"/>
  <c r="F39" i="14"/>
  <c r="G39" i="14" s="1"/>
  <c r="F37" i="14"/>
  <c r="F36" i="14"/>
  <c r="F35" i="14"/>
  <c r="F33" i="14"/>
  <c r="N34" i="14"/>
  <c r="F32" i="14"/>
  <c r="F31" i="14"/>
  <c r="F30" i="14"/>
  <c r="F29" i="14"/>
  <c r="F27" i="14"/>
  <c r="F26" i="14"/>
  <c r="N25" i="14"/>
  <c r="N24" i="14"/>
  <c r="L22" i="14"/>
  <c r="N21" i="14"/>
  <c r="N20" i="14"/>
  <c r="F20" i="14"/>
  <c r="N19" i="14"/>
  <c r="F19" i="14"/>
  <c r="N18" i="14"/>
  <c r="F18" i="14"/>
  <c r="N17" i="14"/>
  <c r="F17" i="14"/>
  <c r="G17" i="14" s="1"/>
  <c r="N16" i="14"/>
  <c r="N15" i="14"/>
  <c r="F15" i="14"/>
  <c r="N14" i="14"/>
  <c r="F14" i="14"/>
  <c r="N13" i="14"/>
  <c r="F13" i="14"/>
  <c r="N12" i="14"/>
  <c r="F12" i="14"/>
  <c r="N11" i="14"/>
  <c r="F11" i="14"/>
  <c r="N10" i="14"/>
  <c r="F10" i="14"/>
  <c r="F9" i="14"/>
  <c r="D27" i="1" l="1"/>
  <c r="D29" i="1" s="1"/>
  <c r="J22" i="1"/>
  <c r="N39" i="14"/>
  <c r="M40" i="14" s="1"/>
  <c r="E24" i="1"/>
  <c r="J24" i="1" s="1"/>
  <c r="G23" i="16"/>
  <c r="D5" i="1" s="1"/>
  <c r="D10" i="1"/>
  <c r="G26" i="14"/>
  <c r="E15" i="1" s="1"/>
  <c r="G16" i="2"/>
  <c r="F16" i="14"/>
  <c r="F25" i="2"/>
  <c r="F34" i="2"/>
  <c r="G34" i="2" s="1"/>
  <c r="N22" i="2"/>
  <c r="N26" i="2" s="1"/>
  <c r="N27" i="2" s="1"/>
  <c r="F38" i="14"/>
  <c r="G38" i="14" s="1"/>
  <c r="G38" i="2"/>
  <c r="E29" i="1"/>
  <c r="F41" i="16"/>
  <c r="F34" i="14"/>
  <c r="G34" i="14" s="1"/>
  <c r="G25" i="2"/>
  <c r="N22" i="14"/>
  <c r="N26" i="14" s="1"/>
  <c r="N27" i="14" s="1"/>
  <c r="F25" i="14"/>
  <c r="N8" i="7"/>
  <c r="N9" i="7"/>
  <c r="N10" i="7"/>
  <c r="N11" i="7"/>
  <c r="N12" i="7"/>
  <c r="N13" i="7"/>
  <c r="N14" i="7"/>
  <c r="N15" i="7"/>
  <c r="N16" i="7"/>
  <c r="N17" i="7"/>
  <c r="N18" i="7"/>
  <c r="N19" i="7"/>
  <c r="N23" i="7"/>
  <c r="N26" i="7"/>
  <c r="N30" i="7"/>
  <c r="N31" i="7"/>
  <c r="N36" i="3"/>
  <c r="G25" i="1" s="1"/>
  <c r="N34" i="6"/>
  <c r="J28" i="1"/>
  <c r="F34" i="3"/>
  <c r="F24" i="3"/>
  <c r="F38" i="3"/>
  <c r="F26" i="3"/>
  <c r="F38" i="6"/>
  <c r="J17" i="1"/>
  <c r="F12" i="6"/>
  <c r="N12" i="6"/>
  <c r="F40" i="6"/>
  <c r="G27" i="6"/>
  <c r="J7" i="1" s="1"/>
  <c r="F39" i="6"/>
  <c r="F28" i="6"/>
  <c r="N46" i="6"/>
  <c r="F46" i="6"/>
  <c r="G46" i="6" s="1"/>
  <c r="N44" i="6"/>
  <c r="F44" i="6"/>
  <c r="F37" i="6"/>
  <c r="N35" i="6"/>
  <c r="F35" i="6"/>
  <c r="N31" i="6"/>
  <c r="N25" i="6"/>
  <c r="N24" i="6"/>
  <c r="F24" i="6"/>
  <c r="F23" i="6"/>
  <c r="N21" i="6"/>
  <c r="N20" i="6"/>
  <c r="F20" i="6"/>
  <c r="N18" i="6"/>
  <c r="F18" i="6"/>
  <c r="G18" i="6" s="1"/>
  <c r="J9" i="1" s="1"/>
  <c r="N17" i="6"/>
  <c r="G17" i="6"/>
  <c r="N16" i="6"/>
  <c r="N15" i="6"/>
  <c r="F15" i="6"/>
  <c r="N14" i="6"/>
  <c r="F14" i="6"/>
  <c r="N13" i="6"/>
  <c r="F13" i="6"/>
  <c r="N11" i="6"/>
  <c r="F11" i="6"/>
  <c r="F10" i="6"/>
  <c r="L23" i="6"/>
  <c r="F9" i="6"/>
  <c r="F41" i="7"/>
  <c r="G41" i="7" s="1"/>
  <c r="F28" i="3"/>
  <c r="N37" i="7"/>
  <c r="N35" i="7"/>
  <c r="N28" i="7"/>
  <c r="N22" i="7"/>
  <c r="L21" i="7"/>
  <c r="F9" i="3"/>
  <c r="F10" i="3"/>
  <c r="F11" i="3"/>
  <c r="N27" i="3"/>
  <c r="F12" i="3"/>
  <c r="F13" i="3"/>
  <c r="F14" i="3"/>
  <c r="F16" i="3"/>
  <c r="G16" i="7"/>
  <c r="F19" i="3"/>
  <c r="F20" i="3"/>
  <c r="F21" i="3"/>
  <c r="F22" i="3"/>
  <c r="L23" i="3"/>
  <c r="N26" i="3"/>
  <c r="F29" i="3"/>
  <c r="F30" i="3"/>
  <c r="F31" i="3"/>
  <c r="F32" i="3"/>
  <c r="N32" i="3"/>
  <c r="G21" i="1" s="1"/>
  <c r="J21" i="1" s="1"/>
  <c r="F33" i="3"/>
  <c r="F37" i="3"/>
  <c r="F39" i="3"/>
  <c r="F41" i="3"/>
  <c r="F8" i="7"/>
  <c r="F9" i="7"/>
  <c r="F10" i="7"/>
  <c r="F11" i="7"/>
  <c r="F12" i="7"/>
  <c r="F13" i="7"/>
  <c r="F14" i="7"/>
  <c r="F17" i="7"/>
  <c r="F18" i="7"/>
  <c r="F19" i="7"/>
  <c r="F20" i="7"/>
  <c r="N20" i="7"/>
  <c r="F21" i="7"/>
  <c r="F22" i="7"/>
  <c r="F24" i="7"/>
  <c r="G24" i="7" s="1"/>
  <c r="H18" i="1"/>
  <c r="H31" i="1" s="1"/>
  <c r="F25" i="7"/>
  <c r="F26" i="7"/>
  <c r="F27" i="7"/>
  <c r="F28" i="7"/>
  <c r="F29" i="7"/>
  <c r="F30" i="7"/>
  <c r="F31" i="7"/>
  <c r="F32" i="7"/>
  <c r="G32" i="7" s="1"/>
  <c r="F33" i="7"/>
  <c r="F34" i="7"/>
  <c r="F36" i="7" s="1"/>
  <c r="G36" i="7" s="1"/>
  <c r="F35" i="7"/>
  <c r="F37" i="7"/>
  <c r="G37" i="7" s="1"/>
  <c r="J20" i="1"/>
  <c r="J15" i="1"/>
  <c r="I18" i="1"/>
  <c r="D18" i="1" l="1"/>
  <c r="D31" i="1" s="1"/>
  <c r="G16" i="3"/>
  <c r="G4" i="1" s="1"/>
  <c r="F15" i="3"/>
  <c r="G15" i="3" s="1"/>
  <c r="N29" i="2"/>
  <c r="N35" i="2"/>
  <c r="G25" i="14"/>
  <c r="E14" i="1" s="1"/>
  <c r="E18" i="1" s="1"/>
  <c r="G41" i="16"/>
  <c r="G41" i="3"/>
  <c r="J14" i="1" s="1"/>
  <c r="G16" i="14"/>
  <c r="G28" i="3"/>
  <c r="J6" i="1" s="1"/>
  <c r="N30" i="14"/>
  <c r="N35" i="14" s="1"/>
  <c r="E25" i="1" s="1"/>
  <c r="F16" i="6"/>
  <c r="G16" i="6" s="1"/>
  <c r="F15" i="7"/>
  <c r="G15" i="7" s="1"/>
  <c r="N21" i="7"/>
  <c r="N24" i="7" s="1"/>
  <c r="N25" i="7" s="1"/>
  <c r="N27" i="7" s="1"/>
  <c r="N34" i="7" s="1"/>
  <c r="M38" i="7" s="1"/>
  <c r="M40" i="7" s="1"/>
  <c r="N36" i="6"/>
  <c r="F36" i="3"/>
  <c r="N32" i="7"/>
  <c r="F25" i="6"/>
  <c r="F23" i="7"/>
  <c r="G23" i="7" s="1"/>
  <c r="G38" i="7" s="1"/>
  <c r="F40" i="2"/>
  <c r="F38" i="7"/>
  <c r="N28" i="3"/>
  <c r="N29" i="3" s="1"/>
  <c r="F27" i="3"/>
  <c r="G40" i="2"/>
  <c r="F40" i="14"/>
  <c r="F45" i="6"/>
  <c r="G45" i="6" s="1"/>
  <c r="F36" i="6"/>
  <c r="G36" i="6" s="1"/>
  <c r="M47" i="6"/>
  <c r="N23" i="6"/>
  <c r="N27" i="6" s="1"/>
  <c r="N28" i="6" s="1"/>
  <c r="N30" i="6" s="1"/>
  <c r="N37" i="6" s="1"/>
  <c r="I31" i="1"/>
  <c r="F40" i="3"/>
  <c r="G40" i="3" s="1"/>
  <c r="J8" i="1" l="1"/>
  <c r="N31" i="3"/>
  <c r="M42" i="3" s="1"/>
  <c r="N37" i="3"/>
  <c r="G26" i="1" s="1"/>
  <c r="J26" i="1" s="1"/>
  <c r="G36" i="3"/>
  <c r="J10" i="1" s="1"/>
  <c r="G27" i="3"/>
  <c r="G16" i="1" s="1"/>
  <c r="J16" i="1" s="1"/>
  <c r="M42" i="2"/>
  <c r="J4" i="1"/>
  <c r="C18" i="1"/>
  <c r="G40" i="14"/>
  <c r="E31" i="1"/>
  <c r="N33" i="7"/>
  <c r="N41" i="3"/>
  <c r="J11" i="1"/>
  <c r="C25" i="1"/>
  <c r="C27" i="1" s="1"/>
  <c r="C29" i="1" s="1"/>
  <c r="F47" i="6"/>
  <c r="G25" i="6"/>
  <c r="F42" i="3"/>
  <c r="J25" i="1" l="1"/>
  <c r="G42" i="3"/>
  <c r="M43" i="3" s="1"/>
  <c r="M42" i="14"/>
  <c r="G47" i="6"/>
  <c r="M49" i="6" s="1"/>
  <c r="G18" i="1"/>
  <c r="G31" i="1" s="1"/>
  <c r="C31" i="1"/>
  <c r="F18" i="1"/>
  <c r="F31" i="1" l="1"/>
  <c r="J32" i="1" s="1"/>
  <c r="J27" i="1"/>
  <c r="J29" i="1" s="1"/>
  <c r="J5" i="1"/>
  <c r="J18" i="1" s="1"/>
  <c r="N28" i="16"/>
  <c r="N33" i="16" l="1"/>
  <c r="N40" i="16" s="1"/>
  <c r="M41" i="16" s="1"/>
  <c r="J31" i="1"/>
  <c r="M43" i="16" l="1"/>
  <c r="N24" i="19"/>
  <c r="N24" i="16"/>
</calcChain>
</file>

<file path=xl/comments1.xml><?xml version="1.0" encoding="utf-8"?>
<comments xmlns="http://schemas.openxmlformats.org/spreadsheetml/2006/main">
  <authors>
    <author>Maci</author>
  </authors>
  <commentList>
    <comment ref="G18" authorId="0" shapeId="0">
      <text>
        <r>
          <rPr>
            <sz val="9"/>
            <color indexed="81"/>
            <rFont val="Tahoma"/>
            <family val="2"/>
          </rPr>
          <t xml:space="preserve">In contanti
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In contanti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E13" authorId="0" shapeId="0">
      <text>
        <r>
          <rPr>
            <sz val="9"/>
            <color indexed="8"/>
            <rFont val="Tahoma"/>
            <family val="2"/>
          </rPr>
          <t xml:space="preserve">Servizio completo di assistenza
</t>
        </r>
      </text>
    </comment>
  </commentList>
</comments>
</file>

<file path=xl/comments3.xml><?xml version="1.0" encoding="utf-8"?>
<comments xmlns="http://schemas.openxmlformats.org/spreadsheetml/2006/main">
  <authors>
    <author>Cathrys</author>
    <author>Maci</author>
  </authors>
  <commentList>
    <comment ref="L23" authorId="0" shapeId="0">
      <text>
        <r>
          <rPr>
            <sz val="9"/>
            <color indexed="81"/>
            <rFont val="Tahoma"/>
            <family val="2"/>
          </rPr>
          <t xml:space="preserve">Verificato
</t>
        </r>
      </text>
    </comment>
    <comment ref="N37" authorId="1" shapeId="0">
      <text>
        <r>
          <rPr>
            <b/>
            <sz val="9"/>
            <color indexed="81"/>
            <rFont val="Tahoma"/>
            <family val="2"/>
          </rPr>
          <t>Rimborso a SC 2000</t>
        </r>
      </text>
    </comment>
  </commentList>
</comments>
</file>

<file path=xl/sharedStrings.xml><?xml version="1.0" encoding="utf-8"?>
<sst xmlns="http://schemas.openxmlformats.org/spreadsheetml/2006/main" count="912" uniqueCount="329">
  <si>
    <t>DATA</t>
  </si>
  <si>
    <t>TOTALI</t>
  </si>
  <si>
    <t>GARA</t>
  </si>
  <si>
    <t>COSTI</t>
  </si>
  <si>
    <t>IMPIANTI</t>
  </si>
  <si>
    <t>GIUDICI</t>
  </si>
  <si>
    <t>CRONO</t>
  </si>
  <si>
    <t>AMBULANZA</t>
  </si>
  <si>
    <t>VITTO/ALLOGGIO</t>
  </si>
  <si>
    <t>PREMI</t>
  </si>
  <si>
    <t>CARBURANTE</t>
  </si>
  <si>
    <t>FISI VENETO</t>
  </si>
  <si>
    <t>COSTI TOTALI</t>
  </si>
  <si>
    <t>ENTRATE</t>
  </si>
  <si>
    <t>RIMBORSI</t>
  </si>
  <si>
    <t>RICAVI</t>
  </si>
  <si>
    <t>CONTANTI</t>
  </si>
  <si>
    <t>ASSEGNI</t>
  </si>
  <si>
    <t>BONIFICI</t>
  </si>
  <si>
    <t>RECUPERO</t>
  </si>
  <si>
    <t>ISCR. CSAV</t>
  </si>
  <si>
    <t>SBILANCIO</t>
  </si>
  <si>
    <t>LOCALITA'</t>
  </si>
  <si>
    <t>PISTA</t>
  </si>
  <si>
    <t>NOME GARA</t>
  </si>
  <si>
    <t>TROFEO 1</t>
  </si>
  <si>
    <t>N.</t>
  </si>
  <si>
    <t>COSTO UNITARIO</t>
  </si>
  <si>
    <t>TOTALE</t>
  </si>
  <si>
    <t>ISCRIZIONI</t>
  </si>
  <si>
    <t>GARA N.</t>
  </si>
  <si>
    <t>TIPO</t>
  </si>
  <si>
    <t>RICAVO UNITARIO</t>
  </si>
  <si>
    <t>NOLEGGIO PISTA</t>
  </si>
  <si>
    <t>TRACCIATURA</t>
  </si>
  <si>
    <t>GUARDIAPORTE</t>
  </si>
  <si>
    <t>SOCCORSO MOTOSLITTA</t>
  </si>
  <si>
    <t>ASSISTENZA IN PISTA</t>
  </si>
  <si>
    <t>RIMBORSO PALI</t>
  </si>
  <si>
    <t>GATTO</t>
  </si>
  <si>
    <t>TOTALE IMPIANTI</t>
  </si>
  <si>
    <t>KM TD</t>
  </si>
  <si>
    <t>DIARIA T.D.</t>
  </si>
  <si>
    <t>RIMBORSO SPESE T.D.</t>
  </si>
  <si>
    <t>KM GIUDICI</t>
  </si>
  <si>
    <t>DIARIA GIUDICI</t>
  </si>
  <si>
    <t>N. ISCRIZIONI</t>
  </si>
  <si>
    <t>SPESE GIUDICI</t>
  </si>
  <si>
    <t>PARTITI</t>
  </si>
  <si>
    <t>TOTALE GIUDICI</t>
  </si>
  <si>
    <t>NON PARTITI</t>
  </si>
  <si>
    <t>CRONOMETRISTRI</t>
  </si>
  <si>
    <t>NETTO ISCRITTI</t>
  </si>
  <si>
    <t>ALLOGGIO GIUDICI</t>
  </si>
  <si>
    <t>VITTO GIUDICI</t>
  </si>
  <si>
    <t>ISCRITTI CSAV</t>
  </si>
  <si>
    <t>ALLOGGIO CRONO</t>
  </si>
  <si>
    <t>NETTO  ISCRIZIONI</t>
  </si>
  <si>
    <t>VITTO CRONO</t>
  </si>
  <si>
    <t>VITTO CSAV</t>
  </si>
  <si>
    <t>ok</t>
  </si>
  <si>
    <t>RIFUGIO</t>
  </si>
  <si>
    <t>BAR/PANINI</t>
  </si>
  <si>
    <t>COPPE/MEDAGLIE</t>
  </si>
  <si>
    <t>QUADRATURA</t>
  </si>
  <si>
    <t>PREMI NATURA</t>
  </si>
  <si>
    <t>RECUPERO ISCRIZIONI</t>
  </si>
  <si>
    <t>BILANCIO GARA</t>
  </si>
  <si>
    <t>TROFEO 2</t>
  </si>
  <si>
    <t>ALLOGGIO GIUDICI/STAFF</t>
  </si>
  <si>
    <t>GIUD CSAV</t>
  </si>
  <si>
    <t>CENA STAFF</t>
  </si>
  <si>
    <t>Presenti</t>
  </si>
  <si>
    <t>RESO GARA PRECEDENTE</t>
  </si>
  <si>
    <t>ETICHETTE COPPE</t>
  </si>
  <si>
    <t>ZAINI</t>
  </si>
  <si>
    <t>STAMPA ZAINI</t>
  </si>
  <si>
    <t>KM T.D.</t>
  </si>
  <si>
    <t>PREMI PETTORALI</t>
  </si>
  <si>
    <t>ANNO</t>
  </si>
  <si>
    <t>CATEGORIE</t>
  </si>
  <si>
    <t>Regolamento</t>
  </si>
  <si>
    <t>inviare a Giuduci</t>
  </si>
  <si>
    <t>inviare a Impianti</t>
  </si>
  <si>
    <t>Mod Giuria</t>
  </si>
  <si>
    <t>Sponsor</t>
  </si>
  <si>
    <t>Richiesta crono</t>
  </si>
  <si>
    <t>Premi</t>
  </si>
  <si>
    <t>Pettorali atleti</t>
  </si>
  <si>
    <t>Pettorali assistenza</t>
  </si>
  <si>
    <t>Sacchetti</t>
  </si>
  <si>
    <t>Tabelle guardiaporte</t>
  </si>
  <si>
    <t>Fogli guardiaporte</t>
  </si>
  <si>
    <t>Cassetta</t>
  </si>
  <si>
    <t>Cucitrice e punti ricambio</t>
  </si>
  <si>
    <t>Puntine</t>
  </si>
  <si>
    <t>Scotch</t>
  </si>
  <si>
    <t>Scatolone pettorali</t>
  </si>
  <si>
    <t>MEDICO</t>
  </si>
  <si>
    <t>DESCRIZIONE</t>
  </si>
  <si>
    <t>N. GIUDICI</t>
  </si>
  <si>
    <t>N. ASSIST</t>
  </si>
  <si>
    <t>HOTEL</t>
  </si>
  <si>
    <t>STATO</t>
  </si>
  <si>
    <t>NOME HOTEL</t>
  </si>
  <si>
    <t>DATA INIZ</t>
  </si>
  <si>
    <t>DATA FINE</t>
  </si>
  <si>
    <t>GG</t>
  </si>
  <si>
    <t>PREZZO</t>
  </si>
  <si>
    <t>ALLOGGIO ALLEGHE</t>
  </si>
  <si>
    <t>ALLOGGIO ELABORA</t>
  </si>
  <si>
    <t>ALLOGGIO FALCADE</t>
  </si>
  <si>
    <t>CENA GIUDICI FALCADE</t>
  </si>
  <si>
    <t>CENA STAFF APRES SKI</t>
  </si>
  <si>
    <t>SPUNTINO RDG</t>
  </si>
  <si>
    <t>KM TD FUNDONE</t>
  </si>
  <si>
    <t>KM TD LAGNERINI</t>
  </si>
  <si>
    <t>KM TD TOMMASI</t>
  </si>
  <si>
    <t>DIARIA TD</t>
  </si>
  <si>
    <t>DIARIA GIU DI PART</t>
  </si>
  <si>
    <t>PISTA ALLEGHE</t>
  </si>
  <si>
    <t>PISTA S. PELLEGRINO</t>
  </si>
  <si>
    <t>EXTRA HOTEL</t>
  </si>
  <si>
    <t>KM TD FREGONESE</t>
  </si>
  <si>
    <t>BRINDISI STAFF</t>
  </si>
  <si>
    <t>CRONOMETRISTI BL</t>
  </si>
  <si>
    <t>CRONOMETRISTI TN</t>
  </si>
  <si>
    <t>PAYPAL</t>
  </si>
  <si>
    <t>CRONO 2</t>
  </si>
  <si>
    <t>CRONO 1</t>
  </si>
  <si>
    <t>DENOMINAZIONE</t>
  </si>
  <si>
    <t>SPEC</t>
  </si>
  <si>
    <t>GS</t>
  </si>
  <si>
    <t>GRUPPI</t>
  </si>
  <si>
    <t>U7 Super Baby 1</t>
  </si>
  <si>
    <t>U8 Super Baby 2</t>
  </si>
  <si>
    <t>AL</t>
  </si>
  <si>
    <t>U21 Giovani</t>
  </si>
  <si>
    <t>U21 Juniores</t>
  </si>
  <si>
    <t>U18 Aspiranti</t>
  </si>
  <si>
    <t>U16 Allievi</t>
  </si>
  <si>
    <t>U14 Ragazzi</t>
  </si>
  <si>
    <t>U11 Cuccioli 1</t>
  </si>
  <si>
    <t>U12 Cuccioli 2</t>
  </si>
  <si>
    <t>U10 Baby 2</t>
  </si>
  <si>
    <t>U9 Baby 1</t>
  </si>
  <si>
    <t>Under 16 CHILDREN</t>
  </si>
  <si>
    <t>Under 12 PULCINI</t>
  </si>
  <si>
    <t>Under 21 GIOVANI</t>
  </si>
  <si>
    <t>e prec</t>
  </si>
  <si>
    <t>SENIORES</t>
  </si>
  <si>
    <t>A1</t>
  </si>
  <si>
    <t>A2</t>
  </si>
  <si>
    <t>A3</t>
  </si>
  <si>
    <t>MASTER A</t>
  </si>
  <si>
    <t>B4</t>
  </si>
  <si>
    <t>B5</t>
  </si>
  <si>
    <t>B6</t>
  </si>
  <si>
    <t>MASTER B</t>
  </si>
  <si>
    <t>C7</t>
  </si>
  <si>
    <t>C8</t>
  </si>
  <si>
    <t>C9</t>
  </si>
  <si>
    <t>C10</t>
  </si>
  <si>
    <t>C11</t>
  </si>
  <si>
    <t>C12</t>
  </si>
  <si>
    <t>C13</t>
  </si>
  <si>
    <t>e prec.</t>
  </si>
  <si>
    <t>MASTER C</t>
  </si>
  <si>
    <t>SENIOR</t>
  </si>
  <si>
    <t>1°</t>
  </si>
  <si>
    <t>2°</t>
  </si>
  <si>
    <t>3°</t>
  </si>
  <si>
    <t>CARBURANTE+PEDAGGIO</t>
  </si>
  <si>
    <t>CREDITI PREC GARA</t>
  </si>
  <si>
    <t>NETTO ISCRIZIONI</t>
  </si>
  <si>
    <t>NON PAGATO</t>
  </si>
  <si>
    <t>RESO</t>
  </si>
  <si>
    <t>INCASSATI</t>
  </si>
  <si>
    <t>DEFINITIVO</t>
  </si>
  <si>
    <t>DA RECUPERARE</t>
  </si>
  <si>
    <t>PANPIUMA</t>
  </si>
  <si>
    <t>CONTRIBUTO TV</t>
  </si>
  <si>
    <t>FISI TV</t>
  </si>
  <si>
    <t>BENEFICENZA</t>
  </si>
  <si>
    <t>BONUS</t>
  </si>
  <si>
    <t>MACI</t>
  </si>
  <si>
    <t>STEFI</t>
  </si>
  <si>
    <t>LISCIATORI</t>
  </si>
  <si>
    <t>TABELLONE</t>
  </si>
  <si>
    <t>SPEAKER</t>
  </si>
  <si>
    <t>PETTORALI</t>
  </si>
  <si>
    <t>RIFUGIO X GPORTE E GIUDICI</t>
  </si>
  <si>
    <t>SL</t>
  </si>
  <si>
    <t>COL VETORAZ</t>
  </si>
  <si>
    <t>RIMBORSO PREMI</t>
  </si>
  <si>
    <t>PREMI ALI</t>
  </si>
  <si>
    <t>CONTRIBUTO ALI</t>
  </si>
  <si>
    <t>FEMM.</t>
  </si>
  <si>
    <t>MASC.</t>
  </si>
  <si>
    <t>GIOVANI</t>
  </si>
  <si>
    <t>MAS A+B</t>
  </si>
  <si>
    <t>MAS C+SEN</t>
  </si>
  <si>
    <t>TOT</t>
  </si>
  <si>
    <t>RIEPILOGO</t>
  </si>
  <si>
    <t>3 MASCHILI e 2 FEMMINILI</t>
  </si>
  <si>
    <t>CONTRIBUTO</t>
  </si>
  <si>
    <t>GAETANI</t>
  </si>
  <si>
    <t>"+BANDIERA</t>
  </si>
  <si>
    <t>CHIOZZOTTO</t>
  </si>
  <si>
    <t>TRINCO</t>
  </si>
  <si>
    <t>SKIPASS</t>
  </si>
  <si>
    <t>CRONOMETRISTI</t>
  </si>
  <si>
    <t>D.T.</t>
  </si>
  <si>
    <t>PARTENZA</t>
  </si>
  <si>
    <t>RESI</t>
  </si>
  <si>
    <t>UNITARIO</t>
  </si>
  <si>
    <t>MEDICO 1</t>
  </si>
  <si>
    <t>MEDICO 2</t>
  </si>
  <si>
    <t>DIARIA GIUDICE 1</t>
  </si>
  <si>
    <t>DIARIA GIUDICE 2</t>
  </si>
  <si>
    <t>KM GIUDICE 1</t>
  </si>
  <si>
    <t>KM GIUDICE 2</t>
  </si>
  <si>
    <t>RIMBORSO CRONO</t>
  </si>
  <si>
    <t>P</t>
  </si>
  <si>
    <t>PEDAGGIO</t>
  </si>
  <si>
    <t>PREMI COPPE</t>
  </si>
  <si>
    <t>CPI MAS</t>
  </si>
  <si>
    <t>FALCADE</t>
  </si>
  <si>
    <t>PANORAMICA</t>
  </si>
  <si>
    <t>ASSISTENZA GARA</t>
  </si>
  <si>
    <t xml:space="preserve">SABATO </t>
  </si>
  <si>
    <t xml:space="preserve">DOMENICA </t>
  </si>
  <si>
    <t>APRIPISTA</t>
  </si>
  <si>
    <t>RUOLO</t>
  </si>
  <si>
    <t>ZAMBELLI</t>
  </si>
  <si>
    <t>MARCHIORI</t>
  </si>
  <si>
    <t>BEN</t>
  </si>
  <si>
    <t>TOSO M</t>
  </si>
  <si>
    <t>LISCIA</t>
  </si>
  <si>
    <t>FULLIN</t>
  </si>
  <si>
    <t>CAMUFFO</t>
  </si>
  <si>
    <t>GABRIELI</t>
  </si>
  <si>
    <t>TOSO G</t>
  </si>
  <si>
    <t>ROTELLI</t>
  </si>
  <si>
    <t>DATI</t>
  </si>
  <si>
    <t>MUNARO</t>
  </si>
  <si>
    <t>BARBINI</t>
  </si>
  <si>
    <t>DELEGATO</t>
  </si>
  <si>
    <t>FOTO</t>
  </si>
  <si>
    <t>VIDEO</t>
  </si>
  <si>
    <t>ARSIE'</t>
  </si>
  <si>
    <t>ID</t>
  </si>
  <si>
    <t>OMOLOGAZIONE</t>
  </si>
  <si>
    <t>24/051/VE/1</t>
  </si>
  <si>
    <t>24/052/VE/1</t>
  </si>
  <si>
    <t>SCAD</t>
  </si>
  <si>
    <t>Crono:</t>
  </si>
  <si>
    <t>Agordino</t>
  </si>
  <si>
    <t>Hotel</t>
  </si>
  <si>
    <t>Stella Alpina</t>
  </si>
  <si>
    <t>Ciclamino</t>
  </si>
  <si>
    <t>Foto</t>
  </si>
  <si>
    <t>Foto&amp;GraficaDolomiti</t>
  </si>
  <si>
    <t>Buste</t>
  </si>
  <si>
    <t>Premi totali</t>
  </si>
  <si>
    <t>Gare n.</t>
  </si>
  <si>
    <t>Premi per gara</t>
  </si>
  <si>
    <t>ALLOGGIO STAFF</t>
  </si>
  <si>
    <t>PREMI WSTORE</t>
  </si>
  <si>
    <t>GADGET DOMINA</t>
  </si>
  <si>
    <t>MEDAGLIE BACEDO</t>
  </si>
  <si>
    <t>GADGET</t>
  </si>
  <si>
    <t>OCCUPATA</t>
  </si>
  <si>
    <t>EVENTO</t>
  </si>
  <si>
    <t>RICHIESTE</t>
  </si>
  <si>
    <t>GENNAIO</t>
  </si>
  <si>
    <t>SABATO</t>
  </si>
  <si>
    <t>DOMENICA</t>
  </si>
  <si>
    <t>LUNEDI'</t>
  </si>
  <si>
    <t>MARTEDI'</t>
  </si>
  <si>
    <t>MERCOLEDI'</t>
  </si>
  <si>
    <t>GS TV VE PD</t>
  </si>
  <si>
    <t>LUSIA</t>
  </si>
  <si>
    <t>CSAV</t>
  </si>
  <si>
    <t xml:space="preserve">GP LB FLIPPER </t>
  </si>
  <si>
    <t>GALLINA</t>
  </si>
  <si>
    <t>VENERDI'</t>
  </si>
  <si>
    <t>S. Pellegrino</t>
  </si>
  <si>
    <t>CdM SX</t>
  </si>
  <si>
    <t>Lusia</t>
  </si>
  <si>
    <t>Gara Locale</t>
  </si>
  <si>
    <t>GP GS</t>
  </si>
  <si>
    <t>S.C. TV</t>
  </si>
  <si>
    <t>FEBBRAIO</t>
  </si>
  <si>
    <t>Gallina</t>
  </si>
  <si>
    <t>S. MARTINO</t>
  </si>
  <si>
    <t>Amici Neve</t>
  </si>
  <si>
    <t>GP SG</t>
  </si>
  <si>
    <t>MARZO</t>
  </si>
  <si>
    <t>GP SX</t>
  </si>
  <si>
    <t>S. PELL</t>
  </si>
  <si>
    <t xml:space="preserve">GRAND PRIX </t>
  </si>
  <si>
    <t>NET INSURANCE</t>
  </si>
  <si>
    <t>RAG</t>
  </si>
  <si>
    <t>ALPE DI LUSIA</t>
  </si>
  <si>
    <t>MEDIOLANUM</t>
  </si>
  <si>
    <t>ALL</t>
  </si>
  <si>
    <t>FL</t>
  </si>
  <si>
    <t>SB BAB CUC</t>
  </si>
  <si>
    <t>COL GALLINA</t>
  </si>
  <si>
    <t>OVEST</t>
  </si>
  <si>
    <t>TR. PROVV. TV VE PD</t>
  </si>
  <si>
    <t>P.S.PELLEGRINO</t>
  </si>
  <si>
    <t>COSTABELLA</t>
  </si>
  <si>
    <t>RAG DATA ALTERNATIVA</t>
  </si>
  <si>
    <t>ALL DATA ALTERNATIVA</t>
  </si>
  <si>
    <t>GX</t>
  </si>
  <si>
    <t>MONZONI</t>
  </si>
  <si>
    <t>LATTEBUSCHE - TR. PANPIUMA</t>
  </si>
  <si>
    <t>NET INSURANCE - TR. SPORTEAM</t>
  </si>
  <si>
    <t>P1 PI PUL FL</t>
  </si>
  <si>
    <t>R3 RQ CHI</t>
  </si>
  <si>
    <t>P1 G_GS</t>
  </si>
  <si>
    <t>SB BAB CUC RAG ALL</t>
  </si>
  <si>
    <t>GIO SEN</t>
  </si>
  <si>
    <t>TR. PANPIUMA</t>
  </si>
  <si>
    <t>R4 CR CHI</t>
  </si>
  <si>
    <t>GS 2M</t>
  </si>
  <si>
    <t>GS 1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</si>
</sst>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_-* #,##0.00_-;\-* #,##0.00_-;_-* &quot;-&quot;??_-;_-@_-"/>
    <numFmt numFmtId="165" formatCode="_-&quot;€ &quot;* #,##0.00_-;&quot;-€ &quot;* #,##0.00_-;_-&quot;€ &quot;* \-??_-;_-@_-"/>
    <numFmt numFmtId="166" formatCode="&quot;€ &quot;#,##0.00"/>
    <numFmt numFmtId="167" formatCode="_-* #,##0.00_-;\-* #,##0.00_-;_-* \-??_-;_-@_-"/>
    <numFmt numFmtId="168" formatCode="_-* #,##0_-;\-* #,##0_-;_-* \-??_-;_-@_-"/>
    <numFmt numFmtId="169" formatCode="&quot;€&quot;\ #,##0.00"/>
    <numFmt numFmtId="170" formatCode="#,##0.00\ &quot;€&quot;"/>
  </numFmts>
  <fonts count="10" x14ac:knownFonts="1"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9"/>
      <color indexed="8"/>
      <name val="Tahoma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7" tint="0.79998168889431442"/>
        <bgColor indexed="26"/>
      </patternFill>
    </fill>
    <fill>
      <gradientFill degree="90">
        <stop position="0">
          <color theme="0"/>
        </stop>
        <stop position="1">
          <color theme="7" tint="0.40000610370189521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rgb="FFFFFF99"/>
        <bgColor indexed="29"/>
      </patternFill>
    </fill>
    <fill>
      <patternFill patternType="solid">
        <fgColor rgb="FFFFFF00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0"/>
        <bgColor indexed="2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gradientFill>
        <stop position="0">
          <color theme="0"/>
        </stop>
        <stop position="1">
          <color rgb="FFFFFF00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3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5" fontId="5" fillId="0" borderId="0" applyFill="0" applyBorder="0" applyAlignment="0" applyProtection="0"/>
    <xf numFmtId="0" fontId="6" fillId="0" borderId="0"/>
    <xf numFmtId="167" fontId="5" fillId="0" borderId="0" applyFill="0" applyBorder="0" applyAlignment="0" applyProtection="0"/>
  </cellStyleXfs>
  <cellXfs count="337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4" xfId="0" applyBorder="1"/>
    <xf numFmtId="0" fontId="0" fillId="0" borderId="0" xfId="0" applyBorder="1"/>
    <xf numFmtId="165" fontId="0" fillId="0" borderId="5" xfId="0" applyNumberFormat="1" applyBorder="1"/>
    <xf numFmtId="14" fontId="0" fillId="0" borderId="0" xfId="0" applyNumberFormat="1"/>
    <xf numFmtId="0" fontId="0" fillId="0" borderId="0" xfId="0" applyFont="1"/>
    <xf numFmtId="0" fontId="0" fillId="0" borderId="2" xfId="0" applyBorder="1"/>
    <xf numFmtId="165" fontId="0" fillId="0" borderId="3" xfId="1" applyFont="1" applyFill="1" applyBorder="1" applyAlignment="1" applyProtection="1"/>
    <xf numFmtId="0" fontId="0" fillId="0" borderId="22" xfId="0" applyFill="1" applyBorder="1"/>
    <xf numFmtId="165" fontId="0" fillId="0" borderId="6" xfId="1" applyFont="1" applyFill="1" applyBorder="1" applyAlignment="1" applyProtection="1"/>
    <xf numFmtId="165" fontId="1" fillId="0" borderId="7" xfId="1" applyFont="1" applyFill="1" applyBorder="1" applyAlignment="1" applyProtection="1"/>
    <xf numFmtId="165" fontId="1" fillId="0" borderId="8" xfId="1" applyFont="1" applyFill="1" applyBorder="1" applyAlignment="1" applyProtection="1"/>
    <xf numFmtId="0" fontId="0" fillId="0" borderId="23" xfId="0" applyBorder="1"/>
    <xf numFmtId="0" fontId="0" fillId="0" borderId="13" xfId="0" applyBorder="1"/>
    <xf numFmtId="165" fontId="0" fillId="0" borderId="13" xfId="1" applyFont="1" applyFill="1" applyBorder="1" applyAlignment="1" applyProtection="1"/>
    <xf numFmtId="165" fontId="0" fillId="0" borderId="15" xfId="1" applyFont="1" applyFill="1" applyBorder="1" applyAlignment="1" applyProtection="1"/>
    <xf numFmtId="0" fontId="0" fillId="0" borderId="24" xfId="0" applyBorder="1"/>
    <xf numFmtId="0" fontId="0" fillId="0" borderId="25" xfId="0" applyBorder="1"/>
    <xf numFmtId="165" fontId="0" fillId="0" borderId="25" xfId="1" applyFont="1" applyFill="1" applyBorder="1" applyAlignment="1" applyProtection="1"/>
    <xf numFmtId="0" fontId="0" fillId="0" borderId="6" xfId="0" applyBorder="1"/>
    <xf numFmtId="165" fontId="0" fillId="0" borderId="8" xfId="1" applyFont="1" applyFill="1" applyBorder="1" applyAlignment="1" applyProtection="1"/>
    <xf numFmtId="0" fontId="0" fillId="0" borderId="10" xfId="0" applyBorder="1"/>
    <xf numFmtId="165" fontId="0" fillId="0" borderId="10" xfId="1" applyFont="1" applyFill="1" applyBorder="1" applyAlignment="1" applyProtection="1"/>
    <xf numFmtId="165" fontId="0" fillId="0" borderId="11" xfId="1" applyFont="1" applyFill="1" applyBorder="1" applyAlignment="1" applyProtection="1"/>
    <xf numFmtId="165" fontId="0" fillId="0" borderId="7" xfId="1" applyFont="1" applyFill="1" applyBorder="1" applyAlignment="1" applyProtection="1"/>
    <xf numFmtId="0" fontId="0" fillId="0" borderId="26" xfId="0" applyBorder="1"/>
    <xf numFmtId="165" fontId="0" fillId="0" borderId="26" xfId="1" applyFont="1" applyFill="1" applyBorder="1" applyAlignment="1" applyProtection="1"/>
    <xf numFmtId="165" fontId="0" fillId="0" borderId="27" xfId="1" applyFont="1" applyFill="1" applyBorder="1" applyAlignment="1" applyProtection="1"/>
    <xf numFmtId="0" fontId="1" fillId="0" borderId="2" xfId="0" applyFont="1" applyBorder="1"/>
    <xf numFmtId="165" fontId="1" fillId="0" borderId="3" xfId="1" applyFont="1" applyFill="1" applyBorder="1" applyAlignment="1" applyProtection="1"/>
    <xf numFmtId="0" fontId="0" fillId="0" borderId="28" xfId="0" applyBorder="1"/>
    <xf numFmtId="0" fontId="0" fillId="0" borderId="19" xfId="0" applyBorder="1"/>
    <xf numFmtId="165" fontId="0" fillId="0" borderId="19" xfId="1" applyFont="1" applyFill="1" applyBorder="1" applyAlignment="1" applyProtection="1"/>
    <xf numFmtId="165" fontId="0" fillId="0" borderId="21" xfId="1" applyFont="1" applyFill="1" applyBorder="1" applyAlignment="1" applyProtection="1"/>
    <xf numFmtId="0" fontId="0" fillId="0" borderId="2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168" fontId="0" fillId="0" borderId="2" xfId="3" applyNumberFormat="1" applyFont="1" applyFill="1" applyBorder="1" applyAlignment="1" applyProtection="1"/>
    <xf numFmtId="0" fontId="0" fillId="0" borderId="16" xfId="0" applyBorder="1"/>
    <xf numFmtId="0" fontId="0" fillId="0" borderId="32" xfId="0" applyBorder="1" applyAlignment="1">
      <alignment textRotation="90"/>
    </xf>
    <xf numFmtId="0" fontId="0" fillId="0" borderId="33" xfId="0" applyBorder="1"/>
    <xf numFmtId="165" fontId="0" fillId="0" borderId="34" xfId="1" applyFont="1" applyFill="1" applyBorder="1" applyAlignment="1" applyProtection="1"/>
    <xf numFmtId="165" fontId="1" fillId="2" borderId="15" xfId="1" applyFont="1" applyFill="1" applyBorder="1" applyAlignment="1" applyProtection="1"/>
    <xf numFmtId="0" fontId="0" fillId="0" borderId="0" xfId="0" applyBorder="1" applyAlignment="1">
      <alignment textRotation="90"/>
    </xf>
    <xf numFmtId="0" fontId="0" fillId="0" borderId="35" xfId="0" applyFill="1" applyBorder="1"/>
    <xf numFmtId="0" fontId="0" fillId="0" borderId="36" xfId="0" applyFill="1" applyBorder="1"/>
    <xf numFmtId="165" fontId="0" fillId="0" borderId="37" xfId="1" applyFont="1" applyFill="1" applyBorder="1" applyAlignment="1" applyProtection="1"/>
    <xf numFmtId="165" fontId="0" fillId="0" borderId="38" xfId="1" applyFont="1" applyFill="1" applyBorder="1" applyAlignment="1" applyProtection="1"/>
    <xf numFmtId="0" fontId="1" fillId="3" borderId="39" xfId="0" applyFont="1" applyFill="1" applyBorder="1"/>
    <xf numFmtId="165" fontId="1" fillId="3" borderId="40" xfId="1" applyFont="1" applyFill="1" applyBorder="1" applyAlignment="1" applyProtection="1"/>
    <xf numFmtId="165" fontId="1" fillId="3" borderId="8" xfId="1" applyFont="1" applyFill="1" applyBorder="1" applyAlignment="1" applyProtection="1"/>
    <xf numFmtId="0" fontId="0" fillId="0" borderId="39" xfId="0" applyFont="1" applyBorder="1"/>
    <xf numFmtId="165" fontId="0" fillId="0" borderId="41" xfId="1" applyFont="1" applyFill="1" applyBorder="1" applyAlignment="1" applyProtection="1"/>
    <xf numFmtId="165" fontId="0" fillId="0" borderId="0" xfId="1" applyFont="1" applyFill="1" applyBorder="1" applyAlignment="1" applyProtection="1"/>
    <xf numFmtId="166" fontId="1" fillId="0" borderId="42" xfId="0" applyNumberFormat="1" applyFont="1" applyBorder="1"/>
    <xf numFmtId="169" fontId="0" fillId="0" borderId="0" xfId="0" applyNumberFormat="1"/>
    <xf numFmtId="16" fontId="0" fillId="0" borderId="0" xfId="0" applyNumberFormat="1"/>
    <xf numFmtId="0" fontId="0" fillId="0" borderId="43" xfId="0" applyFont="1" applyBorder="1"/>
    <xf numFmtId="165" fontId="0" fillId="0" borderId="44" xfId="0" applyNumberFormat="1" applyBorder="1"/>
    <xf numFmtId="165" fontId="1" fillId="0" borderId="44" xfId="0" applyNumberFormat="1" applyFont="1" applyBorder="1"/>
    <xf numFmtId="165" fontId="0" fillId="0" borderId="45" xfId="0" applyNumberFormat="1" applyBorder="1"/>
    <xf numFmtId="164" fontId="0" fillId="0" borderId="0" xfId="0" applyNumberFormat="1"/>
    <xf numFmtId="166" fontId="0" fillId="0" borderId="0" xfId="0" applyNumberFormat="1"/>
    <xf numFmtId="0" fontId="1" fillId="4" borderId="46" xfId="0" applyFont="1" applyFill="1" applyBorder="1"/>
    <xf numFmtId="0" fontId="1" fillId="4" borderId="48" xfId="0" applyFont="1" applyFill="1" applyBorder="1"/>
    <xf numFmtId="0" fontId="1" fillId="4" borderId="49" xfId="0" applyFont="1" applyFill="1" applyBorder="1"/>
    <xf numFmtId="0" fontId="1" fillId="4" borderId="51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0" fillId="5" borderId="12" xfId="0" applyFill="1" applyBorder="1"/>
    <xf numFmtId="165" fontId="5" fillId="5" borderId="13" xfId="1" applyFont="1" applyFill="1" applyBorder="1" applyAlignment="1" applyProtection="1"/>
    <xf numFmtId="165" fontId="5" fillId="5" borderId="14" xfId="1" applyFont="1" applyFill="1" applyBorder="1" applyAlignment="1" applyProtection="1"/>
    <xf numFmtId="165" fontId="5" fillId="5" borderId="15" xfId="1" applyFont="1" applyFill="1" applyBorder="1" applyAlignment="1" applyProtection="1"/>
    <xf numFmtId="0" fontId="0" fillId="5" borderId="16" xfId="0" applyFill="1" applyBorder="1"/>
    <xf numFmtId="165" fontId="5" fillId="5" borderId="17" xfId="1" applyFont="1" applyFill="1" applyBorder="1" applyAlignment="1" applyProtection="1"/>
    <xf numFmtId="165" fontId="5" fillId="5" borderId="3" xfId="1" applyFont="1" applyFill="1" applyBorder="1" applyAlignment="1" applyProtection="1"/>
    <xf numFmtId="0" fontId="0" fillId="5" borderId="18" xfId="0" applyFill="1" applyBorder="1"/>
    <xf numFmtId="165" fontId="5" fillId="5" borderId="19" xfId="1" applyFont="1" applyFill="1" applyBorder="1" applyAlignment="1" applyProtection="1"/>
    <xf numFmtId="165" fontId="5" fillId="5" borderId="20" xfId="1" applyFont="1" applyFill="1" applyBorder="1" applyAlignment="1" applyProtection="1"/>
    <xf numFmtId="165" fontId="5" fillId="5" borderId="21" xfId="1" applyFont="1" applyFill="1" applyBorder="1" applyAlignment="1" applyProtection="1"/>
    <xf numFmtId="166" fontId="0" fillId="6" borderId="13" xfId="0" applyNumberFormat="1" applyFont="1" applyFill="1" applyBorder="1"/>
    <xf numFmtId="166" fontId="0" fillId="6" borderId="2" xfId="0" applyNumberFormat="1" applyFill="1" applyBorder="1"/>
    <xf numFmtId="0" fontId="0" fillId="0" borderId="52" xfId="0" applyFont="1" applyBorder="1"/>
    <xf numFmtId="0" fontId="0" fillId="0" borderId="53" xfId="0" applyFont="1" applyBorder="1"/>
    <xf numFmtId="0" fontId="0" fillId="0" borderId="12" xfId="0" applyFont="1" applyBorder="1"/>
    <xf numFmtId="0" fontId="0" fillId="0" borderId="54" xfId="0" applyFont="1" applyBorder="1"/>
    <xf numFmtId="0" fontId="0" fillId="0" borderId="55" xfId="0" applyBorder="1"/>
    <xf numFmtId="165" fontId="0" fillId="0" borderId="55" xfId="1" applyFont="1" applyFill="1" applyBorder="1" applyAlignment="1" applyProtection="1"/>
    <xf numFmtId="165" fontId="0" fillId="0" borderId="56" xfId="1" applyFont="1" applyFill="1" applyBorder="1" applyAlignment="1" applyProtection="1"/>
    <xf numFmtId="165" fontId="5" fillId="5" borderId="2" xfId="1" applyFont="1" applyFill="1" applyBorder="1" applyAlignment="1" applyProtection="1"/>
    <xf numFmtId="166" fontId="0" fillId="6" borderId="19" xfId="0" applyNumberFormat="1" applyFill="1" applyBorder="1"/>
    <xf numFmtId="0" fontId="0" fillId="0" borderId="0" xfId="0" applyFont="1" applyBorder="1" applyAlignment="1">
      <alignment textRotation="90"/>
    </xf>
    <xf numFmtId="0" fontId="0" fillId="0" borderId="1" xfId="0" applyFont="1" applyBorder="1"/>
    <xf numFmtId="165" fontId="0" fillId="0" borderId="2" xfId="1" applyFont="1" applyFill="1" applyBorder="1" applyAlignment="1" applyProtection="1"/>
    <xf numFmtId="165" fontId="0" fillId="0" borderId="16" xfId="1" applyFont="1" applyFill="1" applyBorder="1" applyAlignment="1" applyProtection="1"/>
    <xf numFmtId="0" fontId="0" fillId="0" borderId="31" xfId="0" applyFont="1" applyBorder="1"/>
    <xf numFmtId="165" fontId="0" fillId="0" borderId="2" xfId="1" applyFont="1" applyFill="1" applyBorder="1" applyAlignment="1" applyProtection="1"/>
    <xf numFmtId="165" fontId="0" fillId="0" borderId="16" xfId="1" applyFont="1" applyFill="1" applyBorder="1" applyAlignment="1" applyProtection="1"/>
    <xf numFmtId="165" fontId="0" fillId="0" borderId="2" xfId="1" applyFont="1" applyFill="1" applyBorder="1" applyAlignment="1" applyProtection="1"/>
    <xf numFmtId="0" fontId="0" fillId="8" borderId="58" xfId="0" applyFont="1" applyFill="1" applyBorder="1" applyAlignment="1"/>
    <xf numFmtId="165" fontId="5" fillId="9" borderId="13" xfId="1" applyFont="1" applyFill="1" applyBorder="1" applyAlignment="1" applyProtection="1"/>
    <xf numFmtId="0" fontId="0" fillId="0" borderId="0" xfId="0" applyFont="1" applyBorder="1" applyAlignment="1">
      <alignment textRotation="90"/>
    </xf>
    <xf numFmtId="0" fontId="0" fillId="0" borderId="23" xfId="0" applyFont="1" applyBorder="1"/>
    <xf numFmtId="165" fontId="5" fillId="10" borderId="2" xfId="1" applyFont="1" applyFill="1" applyBorder="1" applyAlignment="1" applyProtection="1"/>
    <xf numFmtId="0" fontId="0" fillId="0" borderId="52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5" fontId="0" fillId="11" borderId="7" xfId="1" applyFont="1" applyFill="1" applyBorder="1" applyAlignment="1" applyProtection="1"/>
    <xf numFmtId="165" fontId="0" fillId="11" borderId="8" xfId="1" applyFont="1" applyFill="1" applyBorder="1" applyAlignment="1" applyProtection="1"/>
    <xf numFmtId="169" fontId="0" fillId="0" borderId="16" xfId="0" applyNumberFormat="1" applyBorder="1"/>
    <xf numFmtId="169" fontId="0" fillId="0" borderId="10" xfId="0" applyNumberFormat="1" applyFont="1" applyBorder="1" applyAlignment="1">
      <alignment horizontal="right"/>
    </xf>
    <xf numFmtId="169" fontId="0" fillId="0" borderId="30" xfId="0" applyNumberFormat="1" applyFont="1" applyBorder="1" applyAlignment="1">
      <alignment horizontal="right"/>
    </xf>
    <xf numFmtId="169" fontId="0" fillId="0" borderId="13" xfId="0" applyNumberFormat="1" applyFont="1" applyBorder="1" applyAlignment="1">
      <alignment horizontal="right"/>
    </xf>
    <xf numFmtId="169" fontId="0" fillId="0" borderId="12" xfId="0" applyNumberFormat="1" applyFont="1" applyBorder="1" applyAlignment="1">
      <alignment horizontal="right"/>
    </xf>
    <xf numFmtId="14" fontId="1" fillId="4" borderId="47" xfId="0" applyNumberFormat="1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165" fontId="0" fillId="0" borderId="2" xfId="1" applyFont="1" applyFill="1" applyBorder="1" applyAlignment="1" applyProtection="1"/>
    <xf numFmtId="1" fontId="0" fillId="0" borderId="2" xfId="1" applyNumberFormat="1" applyFont="1" applyFill="1" applyBorder="1" applyAlignment="1" applyProtection="1"/>
    <xf numFmtId="165" fontId="1" fillId="13" borderId="8" xfId="1" applyFont="1" applyFill="1" applyBorder="1" applyAlignment="1" applyProtection="1"/>
    <xf numFmtId="165" fontId="0" fillId="13" borderId="8" xfId="1" applyFont="1" applyFill="1" applyBorder="1" applyAlignment="1" applyProtection="1"/>
    <xf numFmtId="165" fontId="0" fillId="12" borderId="8" xfId="1" applyFont="1" applyFill="1" applyBorder="1" applyAlignment="1" applyProtection="1"/>
    <xf numFmtId="165" fontId="0" fillId="13" borderId="38" xfId="1" applyFont="1" applyFill="1" applyBorder="1" applyAlignment="1" applyProtection="1"/>
    <xf numFmtId="43" fontId="0" fillId="0" borderId="0" xfId="0" applyNumberFormat="1"/>
    <xf numFmtId="0" fontId="0" fillId="0" borderId="0" xfId="0" applyFont="1" applyBorder="1" applyAlignment="1">
      <alignment textRotation="90"/>
    </xf>
    <xf numFmtId="166" fontId="0" fillId="0" borderId="19" xfId="0" applyNumberFormat="1" applyFill="1" applyBorder="1"/>
    <xf numFmtId="0" fontId="1" fillId="0" borderId="71" xfId="0" applyFont="1" applyBorder="1" applyAlignment="1">
      <alignment horizontal="center" vertical="center"/>
    </xf>
    <xf numFmtId="166" fontId="1" fillId="0" borderId="72" xfId="0" applyNumberFormat="1" applyFont="1" applyBorder="1"/>
    <xf numFmtId="0" fontId="1" fillId="6" borderId="67" xfId="0" applyFont="1" applyFill="1" applyBorder="1" applyAlignment="1">
      <alignment horizontal="center" vertical="center"/>
    </xf>
    <xf numFmtId="166" fontId="0" fillId="6" borderId="68" xfId="0" applyNumberFormat="1" applyFont="1" applyFill="1" applyBorder="1"/>
    <xf numFmtId="0" fontId="0" fillId="6" borderId="69" xfId="0" applyFont="1" applyFill="1" applyBorder="1"/>
    <xf numFmtId="166" fontId="0" fillId="6" borderId="70" xfId="0" applyNumberFormat="1" applyFill="1" applyBorder="1"/>
    <xf numFmtId="0" fontId="0" fillId="6" borderId="73" xfId="0" applyFont="1" applyFill="1" applyBorder="1"/>
    <xf numFmtId="0" fontId="0" fillId="0" borderId="73" xfId="0" applyFont="1" applyFill="1" applyBorder="1"/>
    <xf numFmtId="166" fontId="0" fillId="0" borderId="74" xfId="0" applyNumberFormat="1" applyFill="1" applyBorder="1"/>
    <xf numFmtId="0" fontId="0" fillId="6" borderId="49" xfId="0" applyFill="1" applyBorder="1"/>
    <xf numFmtId="166" fontId="0" fillId="6" borderId="50" xfId="0" applyNumberFormat="1" applyFill="1" applyBorder="1"/>
    <xf numFmtId="166" fontId="0" fillId="6" borderId="51" xfId="0" applyNumberFormat="1" applyFill="1" applyBorder="1"/>
    <xf numFmtId="0" fontId="0" fillId="14" borderId="67" xfId="0" applyFont="1" applyFill="1" applyBorder="1" applyAlignment="1">
      <alignment horizontal="center" vertical="center"/>
    </xf>
    <xf numFmtId="166" fontId="0" fillId="14" borderId="13" xfId="0" applyNumberFormat="1" applyFont="1" applyFill="1" applyBorder="1"/>
    <xf numFmtId="166" fontId="0" fillId="14" borderId="13" xfId="0" applyNumberFormat="1" applyFill="1" applyBorder="1"/>
    <xf numFmtId="166" fontId="0" fillId="14" borderId="68" xfId="0" applyNumberFormat="1" applyFill="1" applyBorder="1"/>
    <xf numFmtId="0" fontId="0" fillId="14" borderId="69" xfId="0" applyFont="1" applyFill="1" applyBorder="1" applyAlignment="1">
      <alignment horizontal="center" vertical="center"/>
    </xf>
    <xf numFmtId="166" fontId="0" fillId="14" borderId="2" xfId="0" applyNumberFormat="1" applyFill="1" applyBorder="1"/>
    <xf numFmtId="166" fontId="0" fillId="14" borderId="70" xfId="0" applyNumberFormat="1" applyFill="1" applyBorder="1"/>
    <xf numFmtId="166" fontId="0" fillId="14" borderId="2" xfId="0" applyNumberFormat="1" applyFont="1" applyFill="1" applyBorder="1"/>
    <xf numFmtId="0" fontId="0" fillId="0" borderId="75" xfId="0" applyBorder="1"/>
    <xf numFmtId="14" fontId="0" fillId="0" borderId="75" xfId="0" applyNumberFormat="1" applyBorder="1"/>
    <xf numFmtId="0" fontId="0" fillId="0" borderId="76" xfId="0" applyBorder="1"/>
    <xf numFmtId="0" fontId="0" fillId="0" borderId="77" xfId="0" applyBorder="1"/>
    <xf numFmtId="0" fontId="0" fillId="0" borderId="79" xfId="0" applyBorder="1"/>
    <xf numFmtId="14" fontId="0" fillId="0" borderId="80" xfId="0" applyNumberFormat="1" applyBorder="1"/>
    <xf numFmtId="0" fontId="0" fillId="0" borderId="81" xfId="0" applyBorder="1"/>
    <xf numFmtId="14" fontId="0" fillId="0" borderId="81" xfId="0" applyNumberFormat="1" applyBorder="1"/>
    <xf numFmtId="14" fontId="0" fillId="0" borderId="82" xfId="0" applyNumberFormat="1" applyBorder="1"/>
    <xf numFmtId="165" fontId="0" fillId="0" borderId="0" xfId="0" applyNumberFormat="1"/>
    <xf numFmtId="165" fontId="0" fillId="5" borderId="2" xfId="1" applyFont="1" applyFill="1" applyBorder="1" applyAlignment="1" applyProtection="1"/>
    <xf numFmtId="0" fontId="0" fillId="0" borderId="83" xfId="0" applyFont="1" applyBorder="1" applyAlignment="1">
      <alignment horizontal="left"/>
    </xf>
    <xf numFmtId="0" fontId="1" fillId="0" borderId="47" xfId="0" applyFont="1" applyBorder="1" applyAlignment="1">
      <alignment horizontal="center"/>
    </xf>
    <xf numFmtId="0" fontId="1" fillId="0" borderId="84" xfId="0" applyFont="1" applyBorder="1" applyAlignment="1">
      <alignment horizontal="center"/>
    </xf>
    <xf numFmtId="165" fontId="0" fillId="0" borderId="48" xfId="1" applyFont="1" applyFill="1" applyBorder="1" applyAlignment="1" applyProtection="1"/>
    <xf numFmtId="0" fontId="0" fillId="0" borderId="85" xfId="0" applyFont="1" applyBorder="1"/>
    <xf numFmtId="165" fontId="0" fillId="0" borderId="70" xfId="1" applyFont="1" applyFill="1" applyBorder="1" applyAlignment="1" applyProtection="1"/>
    <xf numFmtId="0" fontId="0" fillId="0" borderId="86" xfId="0" applyBorder="1"/>
    <xf numFmtId="0" fontId="0" fillId="0" borderId="50" xfId="0" applyBorder="1"/>
    <xf numFmtId="165" fontId="0" fillId="0" borderId="87" xfId="1" applyFont="1" applyFill="1" applyBorder="1" applyAlignment="1" applyProtection="1"/>
    <xf numFmtId="165" fontId="0" fillId="0" borderId="51" xfId="1" applyFont="1" applyFill="1" applyBorder="1" applyAlignment="1" applyProtection="1"/>
    <xf numFmtId="170" fontId="0" fillId="0" borderId="0" xfId="0" applyNumberFormat="1"/>
    <xf numFmtId="0" fontId="0" fillId="0" borderId="88" xfId="0" applyBorder="1"/>
    <xf numFmtId="14" fontId="0" fillId="0" borderId="88" xfId="0" applyNumberFormat="1" applyBorder="1"/>
    <xf numFmtId="14" fontId="0" fillId="0" borderId="89" xfId="0" applyNumberFormat="1" applyBorder="1"/>
    <xf numFmtId="1" fontId="5" fillId="5" borderId="2" xfId="1" applyNumberFormat="1" applyFont="1" applyFill="1" applyBorder="1" applyAlignment="1" applyProtection="1"/>
    <xf numFmtId="0" fontId="0" fillId="0" borderId="1" xfId="0" applyFont="1" applyBorder="1" applyAlignment="1"/>
    <xf numFmtId="165" fontId="0" fillId="0" borderId="2" xfId="1" applyFont="1" applyFill="1" applyBorder="1" applyAlignment="1" applyProtection="1"/>
    <xf numFmtId="14" fontId="0" fillId="0" borderId="77" xfId="0" applyNumberFormat="1" applyBorder="1"/>
    <xf numFmtId="14" fontId="0" fillId="0" borderId="78" xfId="0" applyNumberFormat="1" applyBorder="1"/>
    <xf numFmtId="0" fontId="0" fillId="0" borderId="90" xfId="0" applyBorder="1"/>
    <xf numFmtId="0" fontId="0" fillId="15" borderId="91" xfId="0" applyFill="1" applyBorder="1"/>
    <xf numFmtId="0" fontId="0" fillId="0" borderId="92" xfId="0" applyBorder="1"/>
    <xf numFmtId="14" fontId="0" fillId="0" borderId="92" xfId="0" applyNumberFormat="1" applyBorder="1"/>
    <xf numFmtId="14" fontId="0" fillId="0" borderId="93" xfId="0" applyNumberFormat="1" applyBorder="1"/>
    <xf numFmtId="0" fontId="0" fillId="0" borderId="94" xfId="0" applyBorder="1"/>
    <xf numFmtId="0" fontId="0" fillId="0" borderId="95" xfId="0" applyBorder="1"/>
    <xf numFmtId="0" fontId="0" fillId="0" borderId="96" xfId="0" applyBorder="1"/>
    <xf numFmtId="165" fontId="0" fillId="0" borderId="2" xfId="1" applyFont="1" applyFill="1" applyBorder="1" applyAlignment="1" applyProtection="1"/>
    <xf numFmtId="165" fontId="0" fillId="0" borderId="75" xfId="1" applyFont="1" applyFill="1" applyBorder="1" applyAlignment="1" applyProtection="1"/>
    <xf numFmtId="165" fontId="0" fillId="0" borderId="77" xfId="1" applyFont="1" applyFill="1" applyBorder="1" applyAlignment="1" applyProtection="1"/>
    <xf numFmtId="165" fontId="0" fillId="0" borderId="78" xfId="1" applyFont="1" applyFill="1" applyBorder="1" applyAlignment="1" applyProtection="1"/>
    <xf numFmtId="165" fontId="0" fillId="0" borderId="80" xfId="1" applyFont="1" applyFill="1" applyBorder="1" applyAlignment="1" applyProtection="1"/>
    <xf numFmtId="165" fontId="0" fillId="0" borderId="81" xfId="1" applyFont="1" applyFill="1" applyBorder="1" applyAlignment="1" applyProtection="1"/>
    <xf numFmtId="165" fontId="0" fillId="0" borderId="82" xfId="1" applyFont="1" applyFill="1" applyBorder="1" applyAlignment="1" applyProtection="1"/>
    <xf numFmtId="165" fontId="0" fillId="0" borderId="100" xfId="1" applyFont="1" applyFill="1" applyBorder="1" applyAlignment="1" applyProtection="1"/>
    <xf numFmtId="165" fontId="0" fillId="0" borderId="101" xfId="1" applyFont="1" applyFill="1" applyBorder="1" applyAlignment="1" applyProtection="1"/>
    <xf numFmtId="165" fontId="0" fillId="0" borderId="102" xfId="1" applyFont="1" applyFill="1" applyBorder="1" applyAlignment="1" applyProtection="1"/>
    <xf numFmtId="0" fontId="0" fillId="0" borderId="76" xfId="0" applyFill="1" applyBorder="1"/>
    <xf numFmtId="0" fontId="0" fillId="0" borderId="79" xfId="0" applyFill="1" applyBorder="1"/>
    <xf numFmtId="0" fontId="0" fillId="0" borderId="90" xfId="0" applyFill="1" applyBorder="1"/>
    <xf numFmtId="165" fontId="0" fillId="0" borderId="16" xfId="1" applyFont="1" applyFill="1" applyBorder="1" applyAlignment="1" applyProtection="1"/>
    <xf numFmtId="0" fontId="1" fillId="0" borderId="103" xfId="0" applyFont="1" applyBorder="1" applyAlignment="1">
      <alignment horizontal="center"/>
    </xf>
    <xf numFmtId="165" fontId="0" fillId="0" borderId="68" xfId="1" applyFont="1" applyFill="1" applyBorder="1" applyAlignment="1" applyProtection="1"/>
    <xf numFmtId="0" fontId="0" fillId="0" borderId="14" xfId="0" applyBorder="1"/>
    <xf numFmtId="0" fontId="0" fillId="0" borderId="17" xfId="0" applyBorder="1"/>
    <xf numFmtId="0" fontId="1" fillId="0" borderId="17" xfId="0" applyFont="1" applyBorder="1"/>
    <xf numFmtId="0" fontId="0" fillId="0" borderId="20" xfId="0" applyBorder="1"/>
    <xf numFmtId="165" fontId="0" fillId="0" borderId="46" xfId="1" applyFont="1" applyFill="1" applyBorder="1" applyAlignment="1" applyProtection="1"/>
    <xf numFmtId="165" fontId="0" fillId="0" borderId="69" xfId="1" applyFont="1" applyFill="1" applyBorder="1" applyAlignment="1" applyProtection="1"/>
    <xf numFmtId="165" fontId="1" fillId="0" borderId="70" xfId="1" applyFont="1" applyFill="1" applyBorder="1" applyAlignment="1" applyProtection="1"/>
    <xf numFmtId="165" fontId="0" fillId="0" borderId="49" xfId="1" applyFont="1" applyFill="1" applyBorder="1" applyAlignment="1" applyProtection="1"/>
    <xf numFmtId="165" fontId="0" fillId="0" borderId="2" xfId="1" applyFont="1" applyFill="1" applyBorder="1" applyAlignment="1" applyProtection="1"/>
    <xf numFmtId="0" fontId="0" fillId="12" borderId="36" xfId="0" applyFill="1" applyBorder="1"/>
    <xf numFmtId="165" fontId="0" fillId="0" borderId="2" xfId="1" applyFont="1" applyFill="1" applyBorder="1" applyAlignment="1" applyProtection="1"/>
    <xf numFmtId="166" fontId="1" fillId="0" borderId="0" xfId="0" applyNumberFormat="1" applyFont="1" applyFill="1" applyBorder="1"/>
    <xf numFmtId="4" fontId="0" fillId="0" borderId="0" xfId="0" applyNumberFormat="1"/>
    <xf numFmtId="165" fontId="0" fillId="0" borderId="17" xfId="1" applyFont="1" applyFill="1" applyBorder="1" applyAlignment="1" applyProtection="1"/>
    <xf numFmtId="165" fontId="0" fillId="0" borderId="107" xfId="1" applyFont="1" applyFill="1" applyBorder="1" applyAlignment="1" applyProtection="1"/>
    <xf numFmtId="165" fontId="0" fillId="0" borderId="108" xfId="1" applyFont="1" applyFill="1" applyBorder="1" applyAlignment="1" applyProtection="1"/>
    <xf numFmtId="165" fontId="0" fillId="0" borderId="109" xfId="1" applyFont="1" applyFill="1" applyBorder="1" applyAlignment="1" applyProtection="1"/>
    <xf numFmtId="165" fontId="0" fillId="0" borderId="14" xfId="1" applyFont="1" applyFill="1" applyBorder="1" applyAlignment="1" applyProtection="1"/>
    <xf numFmtId="0" fontId="0" fillId="0" borderId="110" xfId="0" applyBorder="1"/>
    <xf numFmtId="0" fontId="0" fillId="0" borderId="111" xfId="0" applyBorder="1"/>
    <xf numFmtId="0" fontId="0" fillId="0" borderId="112" xfId="0" applyBorder="1"/>
    <xf numFmtId="0" fontId="0" fillId="0" borderId="113" xfId="0" applyBorder="1"/>
    <xf numFmtId="0" fontId="0" fillId="0" borderId="114" xfId="0" applyBorder="1"/>
    <xf numFmtId="0" fontId="0" fillId="0" borderId="0" xfId="0" applyFont="1" applyBorder="1" applyAlignment="1">
      <alignment horizontal="left"/>
    </xf>
    <xf numFmtId="0" fontId="0" fillId="0" borderId="115" xfId="0" applyBorder="1"/>
    <xf numFmtId="0" fontId="0" fillId="0" borderId="116" xfId="0" applyBorder="1"/>
    <xf numFmtId="0" fontId="0" fillId="0" borderId="117" xfId="0" applyBorder="1"/>
    <xf numFmtId="165" fontId="1" fillId="0" borderId="17" xfId="1" applyFont="1" applyFill="1" applyBorder="1" applyAlignment="1" applyProtection="1"/>
    <xf numFmtId="165" fontId="0" fillId="0" borderId="20" xfId="1" applyFont="1" applyFill="1" applyBorder="1" applyAlignment="1" applyProtection="1"/>
    <xf numFmtId="165" fontId="1" fillId="2" borderId="14" xfId="1" applyFont="1" applyFill="1" applyBorder="1" applyAlignment="1" applyProtection="1"/>
    <xf numFmtId="0" fontId="1" fillId="4" borderId="110" xfId="0" applyFont="1" applyFill="1" applyBorder="1"/>
    <xf numFmtId="0" fontId="1" fillId="4" borderId="111" xfId="0" applyFont="1" applyFill="1" applyBorder="1"/>
    <xf numFmtId="0" fontId="1" fillId="4" borderId="112" xfId="0" applyFont="1" applyFill="1" applyBorder="1"/>
    <xf numFmtId="0" fontId="0" fillId="0" borderId="0" xfId="0" applyFont="1" applyFill="1" applyBorder="1"/>
    <xf numFmtId="14" fontId="0" fillId="0" borderId="111" xfId="0" applyNumberFormat="1" applyBorder="1"/>
    <xf numFmtId="14" fontId="0" fillId="0" borderId="112" xfId="0" applyNumberFormat="1" applyBorder="1"/>
    <xf numFmtId="0" fontId="0" fillId="0" borderId="98" xfId="0" applyBorder="1"/>
    <xf numFmtId="0" fontId="0" fillId="0" borderId="118" xfId="0" applyBorder="1"/>
    <xf numFmtId="0" fontId="0" fillId="12" borderId="101" xfId="0" applyFill="1" applyBorder="1"/>
    <xf numFmtId="0" fontId="0" fillId="16" borderId="101" xfId="0" applyFill="1" applyBorder="1"/>
    <xf numFmtId="165" fontId="0" fillId="0" borderId="120" xfId="1" applyFont="1" applyFill="1" applyBorder="1" applyAlignment="1" applyProtection="1"/>
    <xf numFmtId="165" fontId="0" fillId="0" borderId="119" xfId="1" applyFont="1" applyFill="1" applyBorder="1" applyAlignment="1" applyProtection="1"/>
    <xf numFmtId="165" fontId="0" fillId="0" borderId="16" xfId="1" applyFont="1" applyFill="1" applyBorder="1" applyAlignment="1" applyProtection="1"/>
    <xf numFmtId="0" fontId="0" fillId="0" borderId="1" xfId="0" applyFont="1" applyBorder="1" applyAlignment="1"/>
    <xf numFmtId="165" fontId="0" fillId="0" borderId="2" xfId="1" applyFont="1" applyFill="1" applyBorder="1" applyAlignment="1" applyProtection="1"/>
    <xf numFmtId="0" fontId="1" fillId="4" borderId="47" xfId="0" applyFont="1" applyFill="1" applyBorder="1"/>
    <xf numFmtId="0" fontId="0" fillId="0" borderId="69" xfId="0" applyFont="1" applyBorder="1"/>
    <xf numFmtId="0" fontId="0" fillId="0" borderId="67" xfId="0" applyBorder="1"/>
    <xf numFmtId="0" fontId="0" fillId="0" borderId="121" xfId="0" applyBorder="1"/>
    <xf numFmtId="165" fontId="0" fillId="0" borderId="123" xfId="1" applyFont="1" applyFill="1" applyBorder="1" applyAlignment="1" applyProtection="1"/>
    <xf numFmtId="0" fontId="0" fillId="0" borderId="124" xfId="0" applyFont="1" applyBorder="1"/>
    <xf numFmtId="165" fontId="0" fillId="0" borderId="125" xfId="1" applyFont="1" applyFill="1" applyBorder="1" applyAlignment="1" applyProtection="1"/>
    <xf numFmtId="165" fontId="0" fillId="0" borderId="127" xfId="1" applyFont="1" applyFill="1" applyBorder="1" applyAlignment="1" applyProtection="1"/>
    <xf numFmtId="0" fontId="0" fillId="0" borderId="73" xfId="0" applyBorder="1"/>
    <xf numFmtId="165" fontId="0" fillId="0" borderId="74" xfId="1" applyFont="1" applyFill="1" applyBorder="1" applyAlignment="1" applyProtection="1"/>
    <xf numFmtId="165" fontId="1" fillId="2" borderId="68" xfId="1" applyFont="1" applyFill="1" applyBorder="1" applyAlignment="1" applyProtection="1"/>
    <xf numFmtId="0" fontId="0" fillId="0" borderId="69" xfId="0" applyFont="1" applyBorder="1" applyAlignment="1"/>
    <xf numFmtId="0" fontId="0" fillId="0" borderId="128" xfId="0" applyBorder="1"/>
    <xf numFmtId="0" fontId="0" fillId="0" borderId="130" xfId="0" applyFont="1" applyBorder="1"/>
    <xf numFmtId="0" fontId="0" fillId="15" borderId="132" xfId="0" applyFill="1" applyBorder="1"/>
    <xf numFmtId="0" fontId="0" fillId="0" borderId="133" xfId="0" applyBorder="1"/>
    <xf numFmtId="14" fontId="0" fillId="0" borderId="133" xfId="0" applyNumberFormat="1" applyBorder="1"/>
    <xf numFmtId="14" fontId="0" fillId="0" borderId="134" xfId="0" applyNumberFormat="1" applyBorder="1"/>
    <xf numFmtId="0" fontId="0" fillId="0" borderId="0" xfId="0" applyFont="1" applyBorder="1" applyAlignment="1">
      <alignment horizontal="center" vertical="center" textRotation="90"/>
    </xf>
    <xf numFmtId="0" fontId="0" fillId="0" borderId="0" xfId="0" applyFont="1" applyBorder="1" applyAlignment="1">
      <alignment textRotation="90"/>
    </xf>
    <xf numFmtId="0" fontId="0" fillId="0" borderId="0" xfId="0" applyAlignment="1">
      <alignment horizontal="center" textRotation="45" wrapText="1"/>
    </xf>
    <xf numFmtId="0" fontId="0" fillId="0" borderId="0" xfId="0" applyAlignment="1">
      <alignment textRotation="45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textRotation="48" wrapText="1"/>
    </xf>
    <xf numFmtId="0" fontId="0" fillId="0" borderId="32" xfId="0" applyFont="1" applyBorder="1" applyAlignment="1">
      <alignment textRotation="90"/>
    </xf>
    <xf numFmtId="0" fontId="1" fillId="4" borderId="61" xfId="0" applyFont="1" applyFill="1" applyBorder="1" applyAlignment="1"/>
    <xf numFmtId="0" fontId="0" fillId="8" borderId="58" xfId="0" applyFont="1" applyFill="1" applyBorder="1" applyAlignment="1"/>
    <xf numFmtId="0" fontId="0" fillId="8" borderId="59" xfId="0" applyFont="1" applyFill="1" applyBorder="1" applyAlignment="1"/>
    <xf numFmtId="0" fontId="0" fillId="8" borderId="60" xfId="0" applyFont="1" applyFill="1" applyBorder="1" applyAlignment="1"/>
    <xf numFmtId="0" fontId="1" fillId="0" borderId="39" xfId="0" applyFont="1" applyFill="1" applyBorder="1" applyAlignment="1"/>
    <xf numFmtId="0" fontId="1" fillId="8" borderId="62" xfId="0" applyFont="1" applyFill="1" applyBorder="1" applyAlignment="1"/>
    <xf numFmtId="0" fontId="0" fillId="8" borderId="63" xfId="0" applyFont="1" applyFill="1" applyBorder="1" applyAlignment="1"/>
    <xf numFmtId="0" fontId="0" fillId="0" borderId="122" xfId="0" applyFont="1" applyBorder="1" applyAlignment="1"/>
    <xf numFmtId="0" fontId="0" fillId="0" borderId="22" xfId="0" applyFont="1" applyBorder="1" applyAlignment="1"/>
    <xf numFmtId="0" fontId="0" fillId="0" borderId="69" xfId="0" applyFont="1" applyBorder="1" applyAlignment="1"/>
    <xf numFmtId="0" fontId="0" fillId="0" borderId="1" xfId="0" applyFont="1" applyBorder="1" applyAlignment="1"/>
    <xf numFmtId="0" fontId="0" fillId="0" borderId="85" xfId="0" applyFont="1" applyBorder="1" applyAlignment="1"/>
    <xf numFmtId="0" fontId="0" fillId="0" borderId="16" xfId="0" applyFont="1" applyBorder="1" applyAlignment="1"/>
    <xf numFmtId="0" fontId="0" fillId="0" borderId="126" xfId="0" applyFont="1" applyBorder="1" applyAlignment="1"/>
    <xf numFmtId="0" fontId="0" fillId="0" borderId="34" xfId="0" applyFont="1" applyBorder="1" applyAlignment="1"/>
    <xf numFmtId="0" fontId="0" fillId="0" borderId="67" xfId="0" applyFont="1" applyBorder="1" applyAlignment="1"/>
    <xf numFmtId="0" fontId="0" fillId="0" borderId="23" xfId="0" applyFont="1" applyBorder="1" applyAlignment="1"/>
    <xf numFmtId="0" fontId="0" fillId="8" borderId="31" xfId="0" applyFont="1" applyFill="1" applyBorder="1" applyAlignment="1">
      <alignment horizontal="left"/>
    </xf>
    <xf numFmtId="0" fontId="0" fillId="8" borderId="66" xfId="0" applyFont="1" applyFill="1" applyBorder="1" applyAlignment="1">
      <alignment horizontal="left"/>
    </xf>
    <xf numFmtId="0" fontId="1" fillId="0" borderId="5" xfId="0" applyFont="1" applyFill="1" applyBorder="1" applyAlignment="1"/>
    <xf numFmtId="165" fontId="0" fillId="0" borderId="17" xfId="1" applyFont="1" applyFill="1" applyBorder="1" applyAlignment="1" applyProtection="1"/>
    <xf numFmtId="165" fontId="0" fillId="0" borderId="16" xfId="1" applyFont="1" applyFill="1" applyBorder="1" applyAlignment="1" applyProtection="1"/>
    <xf numFmtId="0" fontId="1" fillId="0" borderId="76" xfId="0" applyFont="1" applyFill="1" applyBorder="1" applyAlignment="1"/>
    <xf numFmtId="0" fontId="1" fillId="0" borderId="97" xfId="0" applyFont="1" applyFill="1" applyBorder="1" applyAlignment="1"/>
    <xf numFmtId="0" fontId="1" fillId="0" borderId="79" xfId="0" applyFont="1" applyFill="1" applyBorder="1" applyAlignment="1">
      <alignment horizontal="left"/>
    </xf>
    <xf numFmtId="0" fontId="1" fillId="0" borderId="98" xfId="0" applyFont="1" applyFill="1" applyBorder="1" applyAlignment="1">
      <alignment horizontal="left"/>
    </xf>
    <xf numFmtId="0" fontId="1" fillId="0" borderId="90" xfId="0" applyFont="1" applyFill="1" applyBorder="1" applyAlignment="1">
      <alignment horizontal="center"/>
    </xf>
    <xf numFmtId="0" fontId="1" fillId="0" borderId="99" xfId="0" applyFont="1" applyFill="1" applyBorder="1" applyAlignment="1">
      <alignment horizontal="center"/>
    </xf>
    <xf numFmtId="0" fontId="1" fillId="0" borderId="39" xfId="0" applyFont="1" applyBorder="1" applyAlignment="1"/>
    <xf numFmtId="0" fontId="1" fillId="0" borderId="129" xfId="0" applyFont="1" applyBorder="1" applyAlignment="1"/>
    <xf numFmtId="0" fontId="1" fillId="0" borderId="130" xfId="0" applyFont="1" applyBorder="1" applyAlignment="1"/>
    <xf numFmtId="165" fontId="0" fillId="0" borderId="130" xfId="1" applyFont="1" applyFill="1" applyBorder="1" applyAlignment="1" applyProtection="1"/>
    <xf numFmtId="165" fontId="0" fillId="0" borderId="131" xfId="1" applyFont="1" applyFill="1" applyBorder="1" applyAlignment="1" applyProtection="1"/>
    <xf numFmtId="0" fontId="2" fillId="7" borderId="40" xfId="0" applyFont="1" applyFill="1" applyBorder="1" applyAlignment="1">
      <alignment wrapText="1"/>
    </xf>
    <xf numFmtId="165" fontId="3" fillId="7" borderId="57" xfId="0" applyNumberFormat="1" applyFont="1" applyFill="1" applyBorder="1" applyAlignment="1"/>
    <xf numFmtId="165" fontId="0" fillId="0" borderId="39" xfId="1" applyFont="1" applyFill="1" applyBorder="1" applyAlignment="1" applyProtection="1"/>
    <xf numFmtId="0" fontId="0" fillId="0" borderId="31" xfId="0" applyFont="1" applyBorder="1" applyAlignment="1"/>
    <xf numFmtId="0" fontId="0" fillId="0" borderId="33" xfId="0" applyFont="1" applyBorder="1" applyAlignment="1"/>
    <xf numFmtId="0" fontId="0" fillId="0" borderId="40" xfId="0" applyFont="1" applyBorder="1" applyAlignment="1"/>
    <xf numFmtId="0" fontId="0" fillId="0" borderId="61" xfId="0" applyFont="1" applyBorder="1" applyAlignment="1"/>
    <xf numFmtId="0" fontId="0" fillId="0" borderId="9" xfId="0" applyFont="1" applyBorder="1" applyAlignment="1"/>
    <xf numFmtId="0" fontId="0" fillId="0" borderId="4" xfId="0" applyFont="1" applyBorder="1" applyAlignment="1"/>
    <xf numFmtId="165" fontId="9" fillId="7" borderId="57" xfId="0" applyNumberFormat="1" applyFont="1" applyFill="1" applyBorder="1" applyAlignment="1"/>
    <xf numFmtId="165" fontId="0" fillId="0" borderId="2" xfId="1" applyFont="1" applyFill="1" applyBorder="1" applyAlignment="1" applyProtection="1"/>
    <xf numFmtId="0" fontId="1" fillId="8" borderId="104" xfId="0" applyFont="1" applyFill="1" applyBorder="1" applyAlignment="1">
      <alignment horizontal="left"/>
    </xf>
    <xf numFmtId="0" fontId="1" fillId="8" borderId="105" xfId="0" applyFont="1" applyFill="1" applyBorder="1" applyAlignment="1">
      <alignment horizontal="left"/>
    </xf>
    <xf numFmtId="0" fontId="1" fillId="8" borderId="106" xfId="0" applyFont="1" applyFill="1" applyBorder="1" applyAlignment="1">
      <alignment horizontal="left"/>
    </xf>
    <xf numFmtId="0" fontId="1" fillId="8" borderId="3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5" fontId="0" fillId="0" borderId="40" xfId="1" applyFont="1" applyFill="1" applyBorder="1" applyAlignment="1" applyProtection="1"/>
    <xf numFmtId="0" fontId="0" fillId="8" borderId="31" xfId="0" applyFont="1" applyFill="1" applyBorder="1" applyAlignment="1"/>
    <xf numFmtId="0" fontId="0" fillId="8" borderId="66" xfId="0" applyFont="1" applyFill="1" applyBorder="1" applyAlignment="1"/>
    <xf numFmtId="0" fontId="1" fillId="0" borderId="40" xfId="0" applyFont="1" applyFill="1" applyBorder="1" applyAlignment="1">
      <alignment horizontal="left"/>
    </xf>
    <xf numFmtId="0" fontId="1" fillId="0" borderId="57" xfId="0" applyFont="1" applyFill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29" xfId="0" applyFont="1" applyBorder="1" applyAlignment="1"/>
    <xf numFmtId="0" fontId="0" fillId="0" borderId="65" xfId="0" applyFont="1" applyBorder="1" applyAlignment="1"/>
    <xf numFmtId="0" fontId="0" fillId="0" borderId="30" xfId="0" applyFont="1" applyBorder="1" applyAlignment="1"/>
    <xf numFmtId="0" fontId="1" fillId="0" borderId="40" xfId="0" applyFont="1" applyBorder="1" applyAlignment="1"/>
    <xf numFmtId="0" fontId="1" fillId="0" borderId="64" xfId="0" applyFont="1" applyBorder="1" applyAlignment="1"/>
    <xf numFmtId="0" fontId="1" fillId="0" borderId="57" xfId="0" applyFont="1" applyBorder="1" applyAlignment="1"/>
    <xf numFmtId="165" fontId="0" fillId="0" borderId="57" xfId="1" applyFont="1" applyFill="1" applyBorder="1" applyAlignment="1" applyProtection="1"/>
  </cellXfs>
  <cellStyles count="4">
    <cellStyle name="Euro" xfId="1"/>
    <cellStyle name="Excel Built-in Normal" xfId="2"/>
    <cellStyle name="Migliaia" xfId="3" builtinId="3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6411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1FB714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1104900</xdr:colOff>
      <xdr:row>21</xdr:row>
      <xdr:rowOff>28575</xdr:rowOff>
    </xdr:from>
    <xdr:to>
      <xdr:col>17</xdr:col>
      <xdr:colOff>1171575</xdr:colOff>
      <xdr:row>28</xdr:row>
      <xdr:rowOff>28575</xdr:rowOff>
    </xdr:to>
    <xdr:sp macro="" textlink="">
      <xdr:nvSpPr>
        <xdr:cNvPr id="2" name="Parentesi quadra chiusa 1"/>
        <xdr:cNvSpPr/>
      </xdr:nvSpPr>
      <xdr:spPr bwMode="auto">
        <a:xfrm>
          <a:off x="12515850" y="3324225"/>
          <a:ext cx="66675" cy="1028700"/>
        </a:xfrm>
        <a:prstGeom prst="righ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1143000</xdr:colOff>
      <xdr:row>30</xdr:row>
      <xdr:rowOff>9525</xdr:rowOff>
    </xdr:from>
    <xdr:to>
      <xdr:col>18</xdr:col>
      <xdr:colOff>9525</xdr:colOff>
      <xdr:row>34</xdr:row>
      <xdr:rowOff>123825</xdr:rowOff>
    </xdr:to>
    <xdr:sp macro="" textlink="">
      <xdr:nvSpPr>
        <xdr:cNvPr id="6" name="Parentesi quadra chiusa 5"/>
        <xdr:cNvSpPr/>
      </xdr:nvSpPr>
      <xdr:spPr bwMode="auto">
        <a:xfrm>
          <a:off x="13239750" y="4657725"/>
          <a:ext cx="47625" cy="771525"/>
        </a:xfrm>
        <a:prstGeom prst="righ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workbookViewId="0">
      <selection activeCell="B1" sqref="B1:J33"/>
    </sheetView>
  </sheetViews>
  <sheetFormatPr defaultColWidth="11.42578125" defaultRowHeight="12.75" x14ac:dyDescent="0.2"/>
  <cols>
    <col min="1" max="1" width="3.28515625" customWidth="1"/>
    <col min="2" max="2" width="16.28515625" customWidth="1"/>
    <col min="3" max="3" width="24.7109375" bestFit="1" customWidth="1"/>
    <col min="4" max="4" width="20.42578125" customWidth="1"/>
    <col min="5" max="5" width="22.85546875" bestFit="1" customWidth="1"/>
    <col min="6" max="6" width="15.28515625" bestFit="1" customWidth="1"/>
    <col min="7" max="7" width="19" customWidth="1"/>
    <col min="8" max="8" width="13.28515625" bestFit="1" customWidth="1"/>
    <col min="9" max="9" width="11.7109375" customWidth="1"/>
    <col min="10" max="10" width="11.85546875" customWidth="1"/>
    <col min="11" max="11" width="12.28515625" customWidth="1"/>
    <col min="12" max="13" width="11.28515625" customWidth="1"/>
    <col min="14" max="14" width="13.140625" customWidth="1"/>
    <col min="15" max="15" width="9.28515625" customWidth="1"/>
    <col min="16" max="16" width="11.85546875" customWidth="1"/>
    <col min="17" max="18" width="9.28515625" customWidth="1"/>
    <col min="19" max="19" width="10.85546875" customWidth="1"/>
  </cols>
  <sheetData>
    <row r="1" spans="1:11" ht="13.5" thickBot="1" x14ac:dyDescent="0.25"/>
    <row r="2" spans="1:11" x14ac:dyDescent="0.2">
      <c r="B2" s="64" t="s">
        <v>0</v>
      </c>
      <c r="C2" s="119"/>
      <c r="D2" s="119"/>
      <c r="E2" s="119"/>
      <c r="F2" s="119"/>
      <c r="G2" s="119"/>
      <c r="H2" s="119"/>
      <c r="I2" s="119"/>
      <c r="J2" s="65" t="s">
        <v>1</v>
      </c>
    </row>
    <row r="3" spans="1:11" ht="13.5" thickBot="1" x14ac:dyDescent="0.25">
      <c r="B3" s="66" t="s">
        <v>2</v>
      </c>
      <c r="C3" s="120"/>
      <c r="D3" s="120"/>
      <c r="E3" s="120"/>
      <c r="F3" s="120"/>
      <c r="G3" s="120"/>
      <c r="H3" s="120"/>
      <c r="I3" s="120"/>
      <c r="J3" s="67"/>
    </row>
    <row r="4" spans="1:11" x14ac:dyDescent="0.2">
      <c r="A4" s="267" t="s">
        <v>3</v>
      </c>
      <c r="B4" s="142" t="s">
        <v>4</v>
      </c>
      <c r="C4" s="143">
        <f>'CPI MAS'!G14</f>
        <v>-1200</v>
      </c>
      <c r="D4" s="143">
        <f>'Gara 2'!G14</f>
        <v>0</v>
      </c>
      <c r="E4" s="144">
        <f>'Gara 3'!G16</f>
        <v>0</v>
      </c>
      <c r="F4" s="144">
        <f>'Gara 4'!G15</f>
        <v>0</v>
      </c>
      <c r="G4" s="144">
        <f>'Gara 5'!G16</f>
        <v>0</v>
      </c>
      <c r="H4" s="144"/>
      <c r="I4" s="144"/>
      <c r="J4" s="145">
        <f t="shared" ref="J4:J17" si="0">SUM(C4:I4)</f>
        <v>-1200</v>
      </c>
      <c r="K4" s="63"/>
    </row>
    <row r="5" spans="1:11" x14ac:dyDescent="0.2">
      <c r="A5" s="267"/>
      <c r="B5" s="146" t="s">
        <v>5</v>
      </c>
      <c r="C5" s="143">
        <f>'CPI MAS'!G23</f>
        <v>-384.2</v>
      </c>
      <c r="D5" s="143">
        <f>'Gara 2'!G23</f>
        <v>0</v>
      </c>
      <c r="E5" s="144">
        <f>'Gara 3'!G17</f>
        <v>0</v>
      </c>
      <c r="F5" s="144">
        <f>'Gara 4'!G16</f>
        <v>0</v>
      </c>
      <c r="G5" s="144">
        <f>'Gara 5'!G17</f>
        <v>0</v>
      </c>
      <c r="H5" s="147"/>
      <c r="I5" s="147"/>
      <c r="J5" s="148">
        <f t="shared" si="0"/>
        <v>-384.2</v>
      </c>
      <c r="K5" s="63"/>
    </row>
    <row r="6" spans="1:11" x14ac:dyDescent="0.2">
      <c r="A6" s="267"/>
      <c r="B6" s="146" t="s">
        <v>129</v>
      </c>
      <c r="C6" s="143">
        <f>'CPI MAS'!G24</f>
        <v>-350</v>
      </c>
      <c r="D6" s="143">
        <f>'Gara 2'!G24</f>
        <v>0</v>
      </c>
      <c r="E6" s="144">
        <f>'Gara 3'!G18</f>
        <v>0</v>
      </c>
      <c r="F6" s="144">
        <f>'Gara 4'!G17</f>
        <v>0</v>
      </c>
      <c r="G6" s="144">
        <f>'Gara 5'!G18</f>
        <v>0</v>
      </c>
      <c r="H6" s="147"/>
      <c r="I6" s="147"/>
      <c r="J6" s="148">
        <f t="shared" si="0"/>
        <v>-350</v>
      </c>
      <c r="K6" s="63"/>
    </row>
    <row r="7" spans="1:11" x14ac:dyDescent="0.2">
      <c r="A7" s="267"/>
      <c r="B7" s="146" t="s">
        <v>128</v>
      </c>
      <c r="C7" s="143">
        <v>0</v>
      </c>
      <c r="D7" s="143">
        <v>0</v>
      </c>
      <c r="E7" s="144">
        <f>'Gara 3'!G19</f>
        <v>0</v>
      </c>
      <c r="F7" s="144">
        <f>'Gara 4'!G18</f>
        <v>0</v>
      </c>
      <c r="G7" s="144">
        <f>'Gara 5'!G19</f>
        <v>0</v>
      </c>
      <c r="H7" s="147"/>
      <c r="I7" s="147"/>
      <c r="J7" s="148">
        <f t="shared" si="0"/>
        <v>0</v>
      </c>
      <c r="K7" s="63"/>
    </row>
    <row r="8" spans="1:11" x14ac:dyDescent="0.2">
      <c r="A8" s="267"/>
      <c r="B8" s="146" t="s">
        <v>7</v>
      </c>
      <c r="C8" s="143">
        <f>'Gara 3'!G19</f>
        <v>0</v>
      </c>
      <c r="D8" s="143">
        <v>0</v>
      </c>
      <c r="E8" s="144">
        <f>'Gara 3'!G20</f>
        <v>0</v>
      </c>
      <c r="F8" s="144">
        <f>'Gara 4'!G19</f>
        <v>0</v>
      </c>
      <c r="G8" s="144">
        <f>'Gara 5'!G20</f>
        <v>0</v>
      </c>
      <c r="H8" s="149"/>
      <c r="I8" s="149"/>
      <c r="J8" s="148">
        <f t="shared" si="0"/>
        <v>0</v>
      </c>
      <c r="K8" s="63"/>
    </row>
    <row r="9" spans="1:11" x14ac:dyDescent="0.2">
      <c r="A9" s="267"/>
      <c r="B9" s="146" t="s">
        <v>98</v>
      </c>
      <c r="C9" s="143">
        <v>0</v>
      </c>
      <c r="D9" s="143">
        <v>0</v>
      </c>
      <c r="E9" s="144">
        <f>'Gara 3'!G21</f>
        <v>0</v>
      </c>
      <c r="F9" s="144">
        <f>'Gara 4'!G20</f>
        <v>0</v>
      </c>
      <c r="G9" s="144">
        <f>'Gara 5'!G21</f>
        <v>0</v>
      </c>
      <c r="H9" s="149"/>
      <c r="I9" s="149"/>
      <c r="J9" s="148">
        <f t="shared" si="0"/>
        <v>0</v>
      </c>
      <c r="K9" s="63"/>
    </row>
    <row r="10" spans="1:11" x14ac:dyDescent="0.2">
      <c r="A10" s="267"/>
      <c r="B10" s="146" t="s">
        <v>8</v>
      </c>
      <c r="C10" s="143">
        <f>'CPI MAS'!G32</f>
        <v>-993.8</v>
      </c>
      <c r="D10" s="143">
        <f>'Gara 2'!G32</f>
        <v>0</v>
      </c>
      <c r="E10" s="144">
        <f>'Gara 3'!G22</f>
        <v>0</v>
      </c>
      <c r="F10" s="144">
        <f>'Gara 4'!G21</f>
        <v>0</v>
      </c>
      <c r="G10" s="144">
        <f>'Gara 5'!G22</f>
        <v>0</v>
      </c>
      <c r="H10" s="147"/>
      <c r="I10" s="147"/>
      <c r="J10" s="148">
        <f t="shared" si="0"/>
        <v>-993.8</v>
      </c>
      <c r="K10" s="63"/>
    </row>
    <row r="11" spans="1:11" x14ac:dyDescent="0.2">
      <c r="A11" s="267"/>
      <c r="B11" s="146" t="s">
        <v>225</v>
      </c>
      <c r="C11" s="143">
        <f>'CPI MAS'!G33</f>
        <v>-942.46</v>
      </c>
      <c r="D11" s="143">
        <f>'Gara 2'!G33</f>
        <v>0</v>
      </c>
      <c r="E11" s="144">
        <f>'Gara 3'!G23</f>
        <v>0</v>
      </c>
      <c r="F11" s="144">
        <f>'Gara 4'!G22</f>
        <v>0</v>
      </c>
      <c r="G11" s="144">
        <f>'Gara 5'!G23</f>
        <v>0</v>
      </c>
      <c r="H11" s="147"/>
      <c r="I11" s="147"/>
      <c r="J11" s="148">
        <f t="shared" si="0"/>
        <v>-942.46</v>
      </c>
      <c r="K11" s="63"/>
    </row>
    <row r="12" spans="1:11" x14ac:dyDescent="0.2">
      <c r="A12" s="267"/>
      <c r="B12" s="146" t="s">
        <v>271</v>
      </c>
      <c r="C12" s="143">
        <f>'CPI MAS'!G34</f>
        <v>-927.2</v>
      </c>
      <c r="D12" s="143">
        <f>'Gara 2'!G34</f>
        <v>0</v>
      </c>
      <c r="E12" s="144">
        <f>'Gara 3'!G24</f>
        <v>0</v>
      </c>
      <c r="F12" s="144">
        <f>'Gara 4'!G23</f>
        <v>0</v>
      </c>
      <c r="G12" s="144">
        <f>'Gara 5'!G24</f>
        <v>0</v>
      </c>
      <c r="H12" s="147"/>
      <c r="I12" s="147"/>
      <c r="J12" s="148">
        <f t="shared" ref="J12" si="1">SUM(C12:I12)</f>
        <v>-927.2</v>
      </c>
      <c r="K12" s="63"/>
    </row>
    <row r="13" spans="1:11" x14ac:dyDescent="0.2">
      <c r="A13" s="267"/>
      <c r="B13" s="146" t="s">
        <v>65</v>
      </c>
      <c r="C13" s="143">
        <f>'CPI MAS'!E37+'CPI MAS'!E38</f>
        <v>-273.44</v>
      </c>
      <c r="D13" s="143"/>
      <c r="E13" s="144">
        <f>'Gara 3'!G24</f>
        <v>0</v>
      </c>
      <c r="F13" s="144">
        <f>'Gara 4'!G23</f>
        <v>0</v>
      </c>
      <c r="G13" s="144">
        <f>'Gara 5'!G24</f>
        <v>0</v>
      </c>
      <c r="H13" s="147"/>
      <c r="I13" s="147"/>
      <c r="J13" s="148">
        <f t="shared" si="0"/>
        <v>-273.44</v>
      </c>
      <c r="K13" s="63"/>
    </row>
    <row r="14" spans="1:11" x14ac:dyDescent="0.2">
      <c r="A14" s="267"/>
      <c r="B14" s="146" t="s">
        <v>10</v>
      </c>
      <c r="C14" s="143">
        <f>'CPI MAS'!G40</f>
        <v>-55.66</v>
      </c>
      <c r="D14" s="143">
        <f>'Gara 2'!G40</f>
        <v>0</v>
      </c>
      <c r="E14" s="144">
        <f>'Gara 3'!G25</f>
        <v>0</v>
      </c>
      <c r="F14" s="144">
        <f>'Gara 4'!G24</f>
        <v>0</v>
      </c>
      <c r="G14" s="144">
        <f>'Gara 5'!G25</f>
        <v>0</v>
      </c>
      <c r="H14" s="147"/>
      <c r="I14" s="147"/>
      <c r="J14" s="148">
        <f t="shared" si="0"/>
        <v>-55.66</v>
      </c>
      <c r="K14" s="63"/>
    </row>
    <row r="15" spans="1:11" x14ac:dyDescent="0.2">
      <c r="A15" s="267"/>
      <c r="B15" s="146" t="s">
        <v>11</v>
      </c>
      <c r="C15" s="143">
        <v>0</v>
      </c>
      <c r="D15" s="143">
        <v>0</v>
      </c>
      <c r="E15" s="144">
        <f>'Gara 3'!G26</f>
        <v>0</v>
      </c>
      <c r="F15" s="144">
        <f>'Gara 4'!G25</f>
        <v>0</v>
      </c>
      <c r="G15" s="144">
        <f>'Gara 5'!G26</f>
        <v>0</v>
      </c>
      <c r="H15" s="147"/>
      <c r="I15" s="147"/>
      <c r="J15" s="148">
        <f t="shared" si="0"/>
        <v>0</v>
      </c>
      <c r="K15" s="63"/>
    </row>
    <row r="16" spans="1:11" x14ac:dyDescent="0.2">
      <c r="A16" s="267"/>
      <c r="B16" s="146" t="s">
        <v>182</v>
      </c>
      <c r="C16" s="143">
        <v>0</v>
      </c>
      <c r="D16" s="143">
        <v>0</v>
      </c>
      <c r="E16" s="144">
        <f>'Gara 3'!G27</f>
        <v>0</v>
      </c>
      <c r="F16" s="144">
        <f>'Gara 4'!G26</f>
        <v>0</v>
      </c>
      <c r="G16" s="144">
        <f>'Gara 5'!G27</f>
        <v>0</v>
      </c>
      <c r="H16" s="147"/>
      <c r="I16" s="147"/>
      <c r="J16" s="148">
        <f t="shared" si="0"/>
        <v>0</v>
      </c>
      <c r="K16" s="63"/>
    </row>
    <row r="17" spans="1:13" x14ac:dyDescent="0.2">
      <c r="A17" s="267"/>
      <c r="B17" s="146" t="s">
        <v>183</v>
      </c>
      <c r="C17" s="149"/>
      <c r="D17" s="149"/>
      <c r="E17" s="147"/>
      <c r="F17" s="147"/>
      <c r="G17" s="147"/>
      <c r="H17" s="147"/>
      <c r="I17" s="147"/>
      <c r="J17" s="148">
        <f t="shared" si="0"/>
        <v>0</v>
      </c>
      <c r="K17" s="63"/>
    </row>
    <row r="18" spans="1:13" ht="13.5" thickBot="1" x14ac:dyDescent="0.25">
      <c r="A18" s="267"/>
      <c r="B18" s="130" t="s">
        <v>12</v>
      </c>
      <c r="C18" s="55">
        <f t="shared" ref="C18:J18" si="2">SUM(C4:C17)</f>
        <v>-5126.7599999999993</v>
      </c>
      <c r="D18" s="55">
        <f t="shared" si="2"/>
        <v>0</v>
      </c>
      <c r="E18" s="55">
        <f t="shared" si="2"/>
        <v>0</v>
      </c>
      <c r="F18" s="55">
        <f t="shared" si="2"/>
        <v>0</v>
      </c>
      <c r="G18" s="55">
        <f t="shared" si="2"/>
        <v>0</v>
      </c>
      <c r="H18" s="55">
        <f t="shared" si="2"/>
        <v>0</v>
      </c>
      <c r="I18" s="55">
        <f t="shared" si="2"/>
        <v>0</v>
      </c>
      <c r="J18" s="131">
        <f t="shared" si="2"/>
        <v>-5126.7599999999993</v>
      </c>
      <c r="K18" s="63"/>
      <c r="L18" s="215"/>
    </row>
    <row r="19" spans="1:13" ht="13.5" thickTop="1" x14ac:dyDescent="0.2">
      <c r="A19" s="1"/>
      <c r="B19" s="132" t="s">
        <v>13</v>
      </c>
      <c r="C19" s="85"/>
      <c r="D19" s="85"/>
      <c r="E19" s="85"/>
      <c r="F19" s="85"/>
      <c r="G19" s="85"/>
      <c r="H19" s="85"/>
      <c r="I19" s="85"/>
      <c r="J19" s="133"/>
      <c r="L19" s="216"/>
    </row>
    <row r="20" spans="1:13" x14ac:dyDescent="0.2">
      <c r="B20" s="134" t="s">
        <v>14</v>
      </c>
      <c r="C20" s="86">
        <f>'CPI MAS'!E35+'CPI MAS'!E39</f>
        <v>0</v>
      </c>
      <c r="D20" s="86"/>
      <c r="E20" s="86"/>
      <c r="F20" s="86"/>
      <c r="G20" s="86"/>
      <c r="H20" s="86"/>
      <c r="I20" s="86"/>
      <c r="J20" s="135">
        <f t="shared" ref="J20:J28" si="3">SUM(C20:I20)</f>
        <v>0</v>
      </c>
    </row>
    <row r="21" spans="1:13" x14ac:dyDescent="0.2">
      <c r="A21" s="268" t="s">
        <v>15</v>
      </c>
      <c r="B21" s="134" t="s">
        <v>16</v>
      </c>
      <c r="C21" s="86">
        <f>'CPI MAS'!N29</f>
        <v>2935</v>
      </c>
      <c r="D21" s="86">
        <f>'Gara 2'!N29+'Gara 2'!N34</f>
        <v>0</v>
      </c>
      <c r="E21" s="86">
        <f>'Gara 3'!N31</f>
        <v>0</v>
      </c>
      <c r="F21" s="86">
        <f>'Gara 4'!N33</f>
        <v>0</v>
      </c>
      <c r="G21" s="86">
        <f>'Gara 5'!N32</f>
        <v>0</v>
      </c>
      <c r="H21" s="86"/>
      <c r="I21" s="86"/>
      <c r="J21" s="135">
        <f t="shared" si="3"/>
        <v>2935</v>
      </c>
      <c r="K21" s="63"/>
    </row>
    <row r="22" spans="1:13" x14ac:dyDescent="0.2">
      <c r="A22" s="268"/>
      <c r="B22" s="134" t="s">
        <v>17</v>
      </c>
      <c r="C22" s="86">
        <f>'CPI MAS'!N30</f>
        <v>0</v>
      </c>
      <c r="D22" s="86">
        <f>'Gara 2'!N30</f>
        <v>0</v>
      </c>
      <c r="E22" s="86">
        <f>'Gara 3'!N32</f>
        <v>0</v>
      </c>
      <c r="F22" s="86">
        <f>'Gara 4'!N34</f>
        <v>0</v>
      </c>
      <c r="G22" s="86">
        <f>'Gara 5'!N33</f>
        <v>0</v>
      </c>
      <c r="H22" s="86"/>
      <c r="I22" s="86"/>
      <c r="J22" s="135">
        <f t="shared" si="3"/>
        <v>0</v>
      </c>
      <c r="K22" s="63"/>
      <c r="M22" s="127"/>
    </row>
    <row r="23" spans="1:13" x14ac:dyDescent="0.2">
      <c r="A23" s="268"/>
      <c r="B23" s="134" t="s">
        <v>18</v>
      </c>
      <c r="C23" s="86">
        <f>'CPI MAS'!N31</f>
        <v>3622</v>
      </c>
      <c r="D23" s="86">
        <f>'Gara 2'!N31</f>
        <v>0</v>
      </c>
      <c r="E23" s="86">
        <f>'Gara 3'!N33</f>
        <v>0</v>
      </c>
      <c r="F23" s="86">
        <f>'Gara 4'!N35</f>
        <v>0</v>
      </c>
      <c r="G23" s="86">
        <f>'Gara 5'!N34</f>
        <v>0</v>
      </c>
      <c r="H23" s="86"/>
      <c r="I23" s="86"/>
      <c r="J23" s="135">
        <f t="shared" si="3"/>
        <v>3622</v>
      </c>
      <c r="K23" s="63"/>
    </row>
    <row r="24" spans="1:13" x14ac:dyDescent="0.2">
      <c r="A24" s="268"/>
      <c r="B24" s="134" t="s">
        <v>127</v>
      </c>
      <c r="C24" s="86">
        <v>0</v>
      </c>
      <c r="D24" s="86">
        <v>0</v>
      </c>
      <c r="E24" s="86">
        <f>'Gara 3'!N34</f>
        <v>0</v>
      </c>
      <c r="F24" s="86">
        <f>'Gara 4'!N36</f>
        <v>0</v>
      </c>
      <c r="G24" s="86">
        <f>'Gara 5'!N35</f>
        <v>0</v>
      </c>
      <c r="H24" s="86"/>
      <c r="I24" s="86"/>
      <c r="J24" s="135">
        <f t="shared" si="3"/>
        <v>0</v>
      </c>
      <c r="K24" s="63"/>
    </row>
    <row r="25" spans="1:13" x14ac:dyDescent="0.2">
      <c r="A25" s="268"/>
      <c r="B25" s="134" t="s">
        <v>19</v>
      </c>
      <c r="C25" s="86">
        <f>'Gara 3'!N37</f>
        <v>0</v>
      </c>
      <c r="D25" s="86">
        <v>0</v>
      </c>
      <c r="E25" s="86">
        <f>'Gara 3'!N35</f>
        <v>0</v>
      </c>
      <c r="F25" s="86">
        <f>'Gara 4'!N37</f>
        <v>0</v>
      </c>
      <c r="G25" s="86">
        <f>'Gara 5'!N36</f>
        <v>0</v>
      </c>
      <c r="H25" s="86"/>
      <c r="I25" s="86"/>
      <c r="J25" s="135">
        <f t="shared" si="3"/>
        <v>0</v>
      </c>
      <c r="K25" s="63"/>
    </row>
    <row r="26" spans="1:13" x14ac:dyDescent="0.2">
      <c r="A26" s="128"/>
      <c r="B26" s="136" t="s">
        <v>20</v>
      </c>
      <c r="C26" s="95">
        <f>-'CPI MAS'!N22</f>
        <v>270</v>
      </c>
      <c r="D26" s="95"/>
      <c r="E26" s="86">
        <f>'Gara 3'!N36</f>
        <v>0</v>
      </c>
      <c r="F26" s="86">
        <f>'Gara 4'!N38</f>
        <v>0</v>
      </c>
      <c r="G26" s="86">
        <f>'Gara 5'!N37</f>
        <v>0</v>
      </c>
      <c r="H26" s="86"/>
      <c r="I26" s="86"/>
      <c r="J26" s="135">
        <f t="shared" si="3"/>
        <v>270</v>
      </c>
      <c r="K26" s="63"/>
    </row>
    <row r="27" spans="1:13" x14ac:dyDescent="0.2">
      <c r="A27" s="128"/>
      <c r="B27" s="137" t="s">
        <v>13</v>
      </c>
      <c r="C27" s="129">
        <f t="shared" ref="C27:J27" si="4">SUM(C20:C26)</f>
        <v>6827</v>
      </c>
      <c r="D27" s="129">
        <f t="shared" si="4"/>
        <v>0</v>
      </c>
      <c r="E27" s="86">
        <f>'Gara 3'!N37</f>
        <v>0</v>
      </c>
      <c r="F27" s="86">
        <f>'Gara 4'!N39</f>
        <v>0</v>
      </c>
      <c r="G27" s="86">
        <f>'Gara 5'!N38</f>
        <v>0</v>
      </c>
      <c r="H27" s="129">
        <f t="shared" si="4"/>
        <v>0</v>
      </c>
      <c r="I27" s="129">
        <f t="shared" si="4"/>
        <v>0</v>
      </c>
      <c r="J27" s="138">
        <f t="shared" si="4"/>
        <v>6827</v>
      </c>
      <c r="K27" s="63"/>
    </row>
    <row r="28" spans="1:13" x14ac:dyDescent="0.2">
      <c r="A28" s="96"/>
      <c r="B28" s="136" t="s">
        <v>20</v>
      </c>
      <c r="C28" s="95">
        <v>0</v>
      </c>
      <c r="D28" s="95">
        <f>-'Gara 2'!N22</f>
        <v>0</v>
      </c>
      <c r="E28" s="86">
        <f>'Gara 3'!N38</f>
        <v>0</v>
      </c>
      <c r="F28" s="86">
        <f>'Gara 4'!N40</f>
        <v>0</v>
      </c>
      <c r="G28" s="86">
        <f>'Gara 5'!N39</f>
        <v>0</v>
      </c>
      <c r="H28" s="86"/>
      <c r="I28" s="86"/>
      <c r="J28" s="135">
        <f t="shared" si="3"/>
        <v>0</v>
      </c>
      <c r="K28" s="63"/>
    </row>
    <row r="29" spans="1:13" ht="13.5" thickBot="1" x14ac:dyDescent="0.25">
      <c r="B29" s="139"/>
      <c r="C29" s="140">
        <f>SUM(C27:C28)</f>
        <v>6827</v>
      </c>
      <c r="D29" s="140">
        <f>SUM(D27:D28)</f>
        <v>0</v>
      </c>
      <c r="E29" s="140">
        <f>SUM(E27:E28)</f>
        <v>0</v>
      </c>
      <c r="F29" s="86">
        <f>'Gara 4'!N41</f>
        <v>0</v>
      </c>
      <c r="G29" s="86">
        <f>'Gara 5'!N40</f>
        <v>0</v>
      </c>
      <c r="H29" s="140"/>
      <c r="I29" s="140"/>
      <c r="J29" s="141">
        <f>SUM(J27:J28)</f>
        <v>6827</v>
      </c>
    </row>
    <row r="30" spans="1:13" ht="13.5" thickBot="1" x14ac:dyDescent="0.25">
      <c r="B30" s="3"/>
      <c r="C30" s="3" t="s">
        <v>60</v>
      </c>
      <c r="D30" s="3" t="s">
        <v>60</v>
      </c>
      <c r="E30" s="3" t="s">
        <v>60</v>
      </c>
      <c r="F30" s="3"/>
      <c r="G30" s="3"/>
      <c r="H30" s="3"/>
      <c r="I30" s="3"/>
      <c r="J30" s="3"/>
    </row>
    <row r="31" spans="1:13" ht="13.5" thickBot="1" x14ac:dyDescent="0.25">
      <c r="B31" s="58" t="s">
        <v>21</v>
      </c>
      <c r="C31" s="59">
        <f>C29+C18</f>
        <v>1700.2400000000007</v>
      </c>
      <c r="D31" s="59">
        <f>D29+D18</f>
        <v>0</v>
      </c>
      <c r="E31" s="59">
        <f>E29+E18</f>
        <v>0</v>
      </c>
      <c r="F31" s="60">
        <f>F29+F18</f>
        <v>0</v>
      </c>
      <c r="G31" s="60">
        <f>G29+G18</f>
        <v>0</v>
      </c>
      <c r="H31" s="60">
        <f>H29-H18</f>
        <v>0</v>
      </c>
      <c r="I31" s="59">
        <f>I29-I18</f>
        <v>0</v>
      </c>
      <c r="J31" s="61">
        <f>J29+J18</f>
        <v>1700.2400000000007</v>
      </c>
      <c r="K31" s="127"/>
    </row>
    <row r="32" spans="1:13" ht="13.5" thickBot="1" x14ac:dyDescent="0.25">
      <c r="C32" t="s">
        <v>178</v>
      </c>
      <c r="D32" t="s">
        <v>178</v>
      </c>
      <c r="E32" t="s">
        <v>178</v>
      </c>
      <c r="F32" t="s">
        <v>178</v>
      </c>
      <c r="J32" s="4">
        <f>SUM(C31:I31)</f>
        <v>1700.2400000000007</v>
      </c>
    </row>
    <row r="35" spans="3:6" x14ac:dyDescent="0.2">
      <c r="C35" s="127"/>
      <c r="F35" s="62"/>
    </row>
  </sheetData>
  <sheetProtection selectLockedCells="1" selectUnlockedCells="1"/>
  <mergeCells count="2">
    <mergeCell ref="A4:A18"/>
    <mergeCell ref="A21:A25"/>
  </mergeCells>
  <pageMargins left="0.23622047244094491" right="0.23622047244094491" top="0.74803149606299213" bottom="0.74803149606299213" header="0.31496062992125984" footer="0.31496062992125984"/>
  <pageSetup paperSize="9" scale="92" firstPageNumber="0" orientation="landscape" blackAndWhite="1" horizontalDpi="4294967293" verticalDpi="300" r:id="rId1"/>
  <headerFooter alignWithMargins="0">
    <oddHeader>&amp;CBILANCIO GARE STAGIONE CORRENTE</oddHeader>
    <oddFooter>&amp;C&amp;D&amp;T&amp;R&amp;F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sqref="A1:K31"/>
    </sheetView>
  </sheetViews>
  <sheetFormatPr defaultRowHeight="12.75" x14ac:dyDescent="0.2"/>
  <cols>
    <col min="4" max="4" width="11.5703125" bestFit="1" customWidth="1"/>
    <col min="11" max="11" width="11.42578125" bestFit="1" customWidth="1"/>
  </cols>
  <sheetData>
    <row r="1" spans="1:10" x14ac:dyDescent="0.2">
      <c r="B1" t="s">
        <v>0</v>
      </c>
      <c r="C1" t="s">
        <v>107</v>
      </c>
      <c r="D1" t="s">
        <v>272</v>
      </c>
      <c r="E1" t="s">
        <v>273</v>
      </c>
      <c r="H1" t="s">
        <v>274</v>
      </c>
    </row>
    <row r="2" spans="1:10" x14ac:dyDescent="0.2">
      <c r="A2" t="s">
        <v>275</v>
      </c>
      <c r="B2">
        <v>2</v>
      </c>
      <c r="C2" t="s">
        <v>276</v>
      </c>
    </row>
    <row r="3" spans="1:10" x14ac:dyDescent="0.2">
      <c r="B3">
        <v>3</v>
      </c>
      <c r="C3" t="s">
        <v>277</v>
      </c>
    </row>
    <row r="4" spans="1:10" x14ac:dyDescent="0.2">
      <c r="B4">
        <v>4</v>
      </c>
      <c r="C4" t="s">
        <v>278</v>
      </c>
    </row>
    <row r="5" spans="1:10" x14ac:dyDescent="0.2">
      <c r="B5">
        <v>5</v>
      </c>
      <c r="C5" t="s">
        <v>279</v>
      </c>
    </row>
    <row r="6" spans="1:10" x14ac:dyDescent="0.2">
      <c r="B6">
        <v>6</v>
      </c>
      <c r="C6" t="s">
        <v>280</v>
      </c>
    </row>
    <row r="7" spans="1:10" x14ac:dyDescent="0.2">
      <c r="B7">
        <v>9</v>
      </c>
      <c r="C7" t="s">
        <v>276</v>
      </c>
      <c r="H7" t="s">
        <v>281</v>
      </c>
      <c r="I7" t="s">
        <v>282</v>
      </c>
      <c r="J7" t="s">
        <v>283</v>
      </c>
    </row>
    <row r="8" spans="1:10" x14ac:dyDescent="0.2">
      <c r="B8">
        <v>10</v>
      </c>
      <c r="C8" t="s">
        <v>277</v>
      </c>
      <c r="H8" t="s">
        <v>281</v>
      </c>
      <c r="I8" t="s">
        <v>282</v>
      </c>
      <c r="J8" t="s">
        <v>283</v>
      </c>
    </row>
    <row r="9" spans="1:10" x14ac:dyDescent="0.2">
      <c r="B9">
        <v>16</v>
      </c>
      <c r="C9" t="s">
        <v>276</v>
      </c>
    </row>
    <row r="10" spans="1:10" x14ac:dyDescent="0.2">
      <c r="B10">
        <v>17</v>
      </c>
      <c r="C10" t="s">
        <v>277</v>
      </c>
      <c r="H10" t="s">
        <v>284</v>
      </c>
      <c r="I10" t="s">
        <v>285</v>
      </c>
      <c r="J10" t="s">
        <v>283</v>
      </c>
    </row>
    <row r="11" spans="1:10" x14ac:dyDescent="0.2">
      <c r="B11">
        <v>22</v>
      </c>
      <c r="C11" t="s">
        <v>286</v>
      </c>
      <c r="D11" t="s">
        <v>287</v>
      </c>
      <c r="E11" t="s">
        <v>288</v>
      </c>
    </row>
    <row r="12" spans="1:10" x14ac:dyDescent="0.2">
      <c r="B12">
        <v>23</v>
      </c>
      <c r="C12" t="s">
        <v>276</v>
      </c>
      <c r="D12" t="s">
        <v>287</v>
      </c>
      <c r="E12" t="s">
        <v>288</v>
      </c>
      <c r="F12" t="s">
        <v>289</v>
      </c>
      <c r="G12" t="s">
        <v>290</v>
      </c>
    </row>
    <row r="13" spans="1:10" x14ac:dyDescent="0.2">
      <c r="B13">
        <v>24</v>
      </c>
      <c r="C13" t="s">
        <v>277</v>
      </c>
    </row>
    <row r="14" spans="1:10" x14ac:dyDescent="0.2">
      <c r="B14">
        <v>30</v>
      </c>
      <c r="C14" t="s">
        <v>276</v>
      </c>
    </row>
    <row r="15" spans="1:10" x14ac:dyDescent="0.2">
      <c r="B15">
        <v>31</v>
      </c>
      <c r="C15" t="s">
        <v>277</v>
      </c>
      <c r="H15" t="s">
        <v>291</v>
      </c>
      <c r="I15" t="s">
        <v>282</v>
      </c>
      <c r="J15" t="s">
        <v>292</v>
      </c>
    </row>
    <row r="16" spans="1:10" x14ac:dyDescent="0.2">
      <c r="A16" t="s">
        <v>293</v>
      </c>
      <c r="B16">
        <v>6</v>
      </c>
      <c r="C16" t="s">
        <v>276</v>
      </c>
    </row>
    <row r="17" spans="1:11" x14ac:dyDescent="0.2">
      <c r="B17">
        <v>7</v>
      </c>
      <c r="C17" t="s">
        <v>277</v>
      </c>
      <c r="D17" t="s">
        <v>294</v>
      </c>
      <c r="H17" t="s">
        <v>192</v>
      </c>
      <c r="I17" t="s">
        <v>295</v>
      </c>
      <c r="J17" t="s">
        <v>292</v>
      </c>
    </row>
    <row r="18" spans="1:11" x14ac:dyDescent="0.2">
      <c r="B18">
        <v>13</v>
      </c>
      <c r="C18" t="s">
        <v>276</v>
      </c>
    </row>
    <row r="19" spans="1:11" x14ac:dyDescent="0.2">
      <c r="B19">
        <v>14</v>
      </c>
      <c r="C19" t="s">
        <v>277</v>
      </c>
      <c r="D19" t="s">
        <v>289</v>
      </c>
      <c r="E19" t="s">
        <v>296</v>
      </c>
    </row>
    <row r="20" spans="1:11" x14ac:dyDescent="0.2">
      <c r="B20">
        <v>20</v>
      </c>
      <c r="C20" t="s">
        <v>276</v>
      </c>
      <c r="H20" t="s">
        <v>297</v>
      </c>
      <c r="I20" t="s">
        <v>282</v>
      </c>
      <c r="J20" t="s">
        <v>283</v>
      </c>
      <c r="K20" t="s">
        <v>19</v>
      </c>
    </row>
    <row r="21" spans="1:11" x14ac:dyDescent="0.2">
      <c r="B21">
        <v>21</v>
      </c>
      <c r="C21" t="s">
        <v>277</v>
      </c>
      <c r="H21" t="s">
        <v>297</v>
      </c>
      <c r="I21" t="s">
        <v>282</v>
      </c>
      <c r="J21" t="s">
        <v>283</v>
      </c>
      <c r="K21" t="s">
        <v>19</v>
      </c>
    </row>
    <row r="22" spans="1:11" x14ac:dyDescent="0.2">
      <c r="B22">
        <v>27</v>
      </c>
      <c r="C22" t="s">
        <v>276</v>
      </c>
    </row>
    <row r="23" spans="1:11" x14ac:dyDescent="0.2">
      <c r="B23">
        <v>28</v>
      </c>
      <c r="C23" t="s">
        <v>277</v>
      </c>
    </row>
    <row r="24" spans="1:11" x14ac:dyDescent="0.2">
      <c r="A24" t="s">
        <v>298</v>
      </c>
      <c r="B24">
        <v>6</v>
      </c>
      <c r="C24" t="s">
        <v>276</v>
      </c>
    </row>
    <row r="25" spans="1:11" x14ac:dyDescent="0.2">
      <c r="B25">
        <v>7</v>
      </c>
      <c r="C25" t="s">
        <v>277</v>
      </c>
      <c r="D25" t="s">
        <v>294</v>
      </c>
    </row>
    <row r="26" spans="1:11" x14ac:dyDescent="0.2">
      <c r="B26">
        <v>13</v>
      </c>
      <c r="C26" t="s">
        <v>276</v>
      </c>
      <c r="H26" t="s">
        <v>299</v>
      </c>
      <c r="I26" t="s">
        <v>300</v>
      </c>
      <c r="J26" t="s">
        <v>283</v>
      </c>
    </row>
    <row r="27" spans="1:11" x14ac:dyDescent="0.2">
      <c r="B27">
        <v>14</v>
      </c>
      <c r="C27" t="s">
        <v>277</v>
      </c>
      <c r="H27" t="s">
        <v>299</v>
      </c>
      <c r="I27" t="s">
        <v>300</v>
      </c>
      <c r="J27" t="s">
        <v>283</v>
      </c>
    </row>
    <row r="28" spans="1:11" x14ac:dyDescent="0.2">
      <c r="B28">
        <v>20</v>
      </c>
      <c r="C28" t="s">
        <v>276</v>
      </c>
    </row>
    <row r="29" spans="1:11" x14ac:dyDescent="0.2">
      <c r="B29">
        <v>21</v>
      </c>
      <c r="C29" t="s">
        <v>277</v>
      </c>
    </row>
    <row r="30" spans="1:11" x14ac:dyDescent="0.2">
      <c r="B30">
        <v>27</v>
      </c>
      <c r="C30" t="s">
        <v>276</v>
      </c>
      <c r="D30" t="s">
        <v>289</v>
      </c>
    </row>
    <row r="31" spans="1:11" x14ac:dyDescent="0.2">
      <c r="B31">
        <v>28</v>
      </c>
      <c r="C31" t="s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tabSelected="1" workbookViewId="0">
      <selection sqref="A1:H9"/>
    </sheetView>
  </sheetViews>
  <sheetFormatPr defaultRowHeight="12.75" x14ac:dyDescent="0.2"/>
  <cols>
    <col min="1" max="1" width="21" bestFit="1" customWidth="1"/>
    <col min="2" max="2" width="32.140625" bestFit="1" customWidth="1"/>
    <col min="3" max="3" width="11.7109375" bestFit="1" customWidth="1"/>
    <col min="4" max="4" width="31.85546875" bestFit="1" customWidth="1"/>
    <col min="5" max="5" width="8.7109375" bestFit="1" customWidth="1"/>
    <col min="6" max="6" width="10.140625" bestFit="1" customWidth="1"/>
    <col min="7" max="7" width="24.7109375" bestFit="1" customWidth="1"/>
    <col min="8" max="8" width="18.42578125" bestFit="1" customWidth="1"/>
    <col min="9" max="9" width="10.140625" bestFit="1" customWidth="1"/>
    <col min="13" max="13" width="12.85546875" customWidth="1"/>
    <col min="14" max="14" width="7" bestFit="1" customWidth="1"/>
    <col min="15" max="15" width="10" bestFit="1" customWidth="1"/>
    <col min="16" max="16" width="7" bestFit="1" customWidth="1"/>
    <col min="17" max="17" width="16.85546875" bestFit="1" customWidth="1"/>
    <col min="18" max="19" width="13.42578125" customWidth="1"/>
    <col min="22" max="22" width="12.28515625" bestFit="1" customWidth="1"/>
  </cols>
  <sheetData>
    <row r="1" spans="1:22" ht="13.5" thickBot="1" x14ac:dyDescent="0.25">
      <c r="A1" s="185" t="s">
        <v>99</v>
      </c>
      <c r="B1" s="186" t="s">
        <v>130</v>
      </c>
      <c r="C1" s="186" t="s">
        <v>31</v>
      </c>
      <c r="D1" s="186" t="s">
        <v>80</v>
      </c>
      <c r="E1" s="186" t="s">
        <v>131</v>
      </c>
      <c r="F1" s="186" t="s">
        <v>105</v>
      </c>
      <c r="G1" s="186" t="s">
        <v>22</v>
      </c>
      <c r="H1" s="187" t="s">
        <v>23</v>
      </c>
      <c r="I1" t="s">
        <v>106</v>
      </c>
      <c r="J1" t="s">
        <v>107</v>
      </c>
      <c r="K1" t="s">
        <v>6</v>
      </c>
      <c r="L1" t="s">
        <v>103</v>
      </c>
      <c r="M1" t="s">
        <v>100</v>
      </c>
      <c r="N1" t="s">
        <v>103</v>
      </c>
      <c r="O1" t="s">
        <v>101</v>
      </c>
      <c r="P1" t="s">
        <v>103</v>
      </c>
      <c r="Q1" t="s">
        <v>102</v>
      </c>
      <c r="R1" t="s">
        <v>104</v>
      </c>
      <c r="S1" t="s">
        <v>108</v>
      </c>
      <c r="T1" t="s">
        <v>103</v>
      </c>
      <c r="U1" t="s">
        <v>98</v>
      </c>
      <c r="V1" t="s">
        <v>7</v>
      </c>
    </row>
    <row r="2" spans="1:22" x14ac:dyDescent="0.2">
      <c r="A2" s="181" t="s">
        <v>301</v>
      </c>
      <c r="B2" s="182" t="s">
        <v>318</v>
      </c>
      <c r="C2" s="182" t="s">
        <v>320</v>
      </c>
      <c r="D2" s="182" t="s">
        <v>308</v>
      </c>
      <c r="E2" s="182" t="s">
        <v>307</v>
      </c>
      <c r="F2" s="151">
        <v>46397</v>
      </c>
      <c r="G2" s="183" t="s">
        <v>309</v>
      </c>
      <c r="H2" s="184" t="s">
        <v>310</v>
      </c>
    </row>
    <row r="3" spans="1:22" x14ac:dyDescent="0.2">
      <c r="A3" s="181" t="s">
        <v>301</v>
      </c>
      <c r="B3" s="182" t="s">
        <v>302</v>
      </c>
      <c r="C3" s="182" t="s">
        <v>321</v>
      </c>
      <c r="D3" s="182" t="s">
        <v>303</v>
      </c>
      <c r="E3" s="182" t="s">
        <v>328</v>
      </c>
      <c r="F3" s="183">
        <v>46403</v>
      </c>
      <c r="G3" s="183" t="s">
        <v>304</v>
      </c>
      <c r="H3" s="184" t="s">
        <v>305</v>
      </c>
      <c r="I3" s="5"/>
    </row>
    <row r="4" spans="1:22" x14ac:dyDescent="0.2">
      <c r="A4" s="181" t="s">
        <v>301</v>
      </c>
      <c r="B4" s="182" t="s">
        <v>302</v>
      </c>
      <c r="C4" s="182" t="s">
        <v>321</v>
      </c>
      <c r="D4" s="182" t="s">
        <v>303</v>
      </c>
      <c r="E4" s="182" t="s">
        <v>328</v>
      </c>
      <c r="F4" s="183">
        <v>46403</v>
      </c>
      <c r="G4" s="183" t="s">
        <v>304</v>
      </c>
      <c r="H4" s="184" t="s">
        <v>305</v>
      </c>
      <c r="I4" s="5"/>
    </row>
    <row r="5" spans="1:22" x14ac:dyDescent="0.2">
      <c r="A5" s="181" t="s">
        <v>301</v>
      </c>
      <c r="B5" s="182" t="s">
        <v>319</v>
      </c>
      <c r="C5" s="182" t="s">
        <v>321</v>
      </c>
      <c r="D5" s="182" t="s">
        <v>306</v>
      </c>
      <c r="E5" s="182" t="s">
        <v>327</v>
      </c>
      <c r="F5" s="183">
        <v>46404</v>
      </c>
      <c r="G5" s="183" t="s">
        <v>304</v>
      </c>
      <c r="H5" s="184" t="s">
        <v>305</v>
      </c>
      <c r="I5" s="5"/>
    </row>
    <row r="6" spans="1:22" x14ac:dyDescent="0.2">
      <c r="A6" s="181" t="s">
        <v>311</v>
      </c>
      <c r="B6" s="182"/>
      <c r="C6" s="182" t="s">
        <v>322</v>
      </c>
      <c r="D6" s="182" t="s">
        <v>324</v>
      </c>
      <c r="E6" s="172" t="s">
        <v>132</v>
      </c>
      <c r="F6" s="173">
        <v>46446</v>
      </c>
      <c r="G6" s="183" t="s">
        <v>312</v>
      </c>
      <c r="H6" s="184" t="s">
        <v>313</v>
      </c>
      <c r="I6" s="5"/>
    </row>
    <row r="7" spans="1:22" x14ac:dyDescent="0.2">
      <c r="A7" s="181" t="s">
        <v>311</v>
      </c>
      <c r="B7" s="182" t="s">
        <v>325</v>
      </c>
      <c r="C7" s="182" t="s">
        <v>322</v>
      </c>
      <c r="D7" s="182" t="s">
        <v>323</v>
      </c>
      <c r="E7" s="172" t="s">
        <v>132</v>
      </c>
      <c r="F7" s="173">
        <v>46446</v>
      </c>
      <c r="G7" s="183" t="s">
        <v>312</v>
      </c>
      <c r="H7" s="184" t="s">
        <v>313</v>
      </c>
      <c r="I7" s="5"/>
    </row>
    <row r="8" spans="1:22" x14ac:dyDescent="0.2">
      <c r="A8" s="263" t="s">
        <v>301</v>
      </c>
      <c r="B8" s="264" t="s">
        <v>302</v>
      </c>
      <c r="C8" s="264" t="s">
        <v>326</v>
      </c>
      <c r="D8" s="264" t="s">
        <v>303</v>
      </c>
      <c r="E8" s="172" t="s">
        <v>316</v>
      </c>
      <c r="F8" s="173">
        <v>46459</v>
      </c>
      <c r="G8" s="265" t="s">
        <v>312</v>
      </c>
      <c r="H8" s="266" t="s">
        <v>317</v>
      </c>
      <c r="I8" s="5"/>
    </row>
    <row r="9" spans="1:22" ht="13.5" thickBot="1" x14ac:dyDescent="0.25">
      <c r="A9" s="180" t="s">
        <v>301</v>
      </c>
      <c r="B9" s="156" t="s">
        <v>302</v>
      </c>
      <c r="C9" s="156" t="s">
        <v>326</v>
      </c>
      <c r="D9" s="156" t="s">
        <v>306</v>
      </c>
      <c r="E9" s="156" t="s">
        <v>316</v>
      </c>
      <c r="F9" s="157">
        <v>46460</v>
      </c>
      <c r="G9" s="157" t="s">
        <v>312</v>
      </c>
      <c r="H9" s="158" t="s">
        <v>317</v>
      </c>
      <c r="I9" s="5"/>
    </row>
    <row r="10" spans="1:22" x14ac:dyDescent="0.2">
      <c r="A10" s="152" t="s">
        <v>301</v>
      </c>
      <c r="B10" s="153" t="s">
        <v>302</v>
      </c>
      <c r="C10" s="182" t="s">
        <v>321</v>
      </c>
      <c r="D10" s="153" t="s">
        <v>314</v>
      </c>
      <c r="E10" s="153" t="s">
        <v>132</v>
      </c>
      <c r="F10" s="178">
        <v>46438</v>
      </c>
      <c r="G10" s="178" t="s">
        <v>304</v>
      </c>
      <c r="H10" s="179" t="s">
        <v>305</v>
      </c>
    </row>
    <row r="11" spans="1:22" x14ac:dyDescent="0.2">
      <c r="A11" s="154" t="s">
        <v>301</v>
      </c>
      <c r="B11" s="150" t="s">
        <v>302</v>
      </c>
      <c r="C11" s="182" t="s">
        <v>321</v>
      </c>
      <c r="D11" s="150" t="s">
        <v>315</v>
      </c>
      <c r="E11" s="150" t="s">
        <v>132</v>
      </c>
      <c r="F11" s="151">
        <v>46439</v>
      </c>
      <c r="G11" s="151" t="s">
        <v>304</v>
      </c>
      <c r="H11" s="155" t="s">
        <v>305</v>
      </c>
    </row>
    <row r="12" spans="1:22" x14ac:dyDescent="0.2">
      <c r="A12" s="154"/>
      <c r="B12" s="150"/>
      <c r="C12" s="172"/>
      <c r="D12" s="172"/>
      <c r="E12" s="172"/>
      <c r="F12" s="173"/>
      <c r="G12" s="151"/>
      <c r="H12" s="174"/>
    </row>
    <row r="13" spans="1:22" ht="13.5" thickBot="1" x14ac:dyDescent="0.25">
      <c r="A13" s="180"/>
      <c r="B13" s="156"/>
      <c r="C13" s="156"/>
      <c r="D13" s="156"/>
      <c r="E13" s="156"/>
      <c r="F13" s="157"/>
      <c r="G13" s="157"/>
      <c r="H13" s="158"/>
    </row>
  </sheetData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N18" sqref="N18"/>
    </sheetView>
  </sheetViews>
  <sheetFormatPr defaultRowHeight="12.75" x14ac:dyDescent="0.2"/>
  <cols>
    <col min="1" max="1" width="12.85546875" customWidth="1"/>
    <col min="2" max="2" width="19.85546875" customWidth="1"/>
  </cols>
  <sheetData>
    <row r="1" spans="1:6" x14ac:dyDescent="0.2">
      <c r="C1" t="s">
        <v>79</v>
      </c>
      <c r="D1" t="s">
        <v>136</v>
      </c>
    </row>
    <row r="2" spans="1:6" x14ac:dyDescent="0.2">
      <c r="A2" t="s">
        <v>133</v>
      </c>
      <c r="B2" t="s">
        <v>134</v>
      </c>
    </row>
    <row r="3" spans="1:6" x14ac:dyDescent="0.2">
      <c r="A3" s="270" t="s">
        <v>147</v>
      </c>
      <c r="B3" t="s">
        <v>135</v>
      </c>
    </row>
    <row r="4" spans="1:6" x14ac:dyDescent="0.2">
      <c r="A4" s="270"/>
      <c r="B4" t="s">
        <v>145</v>
      </c>
    </row>
    <row r="5" spans="1:6" x14ac:dyDescent="0.2">
      <c r="A5" s="270"/>
      <c r="B5" t="s">
        <v>144</v>
      </c>
    </row>
    <row r="6" spans="1:6" x14ac:dyDescent="0.2">
      <c r="A6" s="270"/>
      <c r="B6" t="s">
        <v>142</v>
      </c>
    </row>
    <row r="7" spans="1:6" x14ac:dyDescent="0.2">
      <c r="A7" s="270"/>
      <c r="B7" t="s">
        <v>143</v>
      </c>
    </row>
    <row r="8" spans="1:6" x14ac:dyDescent="0.2">
      <c r="A8" s="271" t="s">
        <v>146</v>
      </c>
      <c r="B8" t="s">
        <v>141</v>
      </c>
    </row>
    <row r="9" spans="1:6" x14ac:dyDescent="0.2">
      <c r="A9" s="271"/>
      <c r="B9" t="s">
        <v>140</v>
      </c>
    </row>
    <row r="10" spans="1:6" x14ac:dyDescent="0.2">
      <c r="A10" s="269" t="s">
        <v>148</v>
      </c>
      <c r="B10" t="s">
        <v>139</v>
      </c>
      <c r="E10">
        <v>3</v>
      </c>
      <c r="F10">
        <v>3</v>
      </c>
    </row>
    <row r="11" spans="1:6" x14ac:dyDescent="0.2">
      <c r="A11" s="269"/>
      <c r="B11" t="s">
        <v>138</v>
      </c>
    </row>
    <row r="12" spans="1:6" ht="12.75" customHeight="1" x14ac:dyDescent="0.2">
      <c r="A12" s="269"/>
      <c r="B12" t="s">
        <v>137</v>
      </c>
      <c r="E12">
        <v>3</v>
      </c>
      <c r="F12">
        <v>3</v>
      </c>
    </row>
    <row r="13" spans="1:6" x14ac:dyDescent="0.2">
      <c r="A13" t="s">
        <v>150</v>
      </c>
    </row>
    <row r="14" spans="1:6" x14ac:dyDescent="0.2">
      <c r="A14" t="s">
        <v>168</v>
      </c>
      <c r="E14">
        <v>3</v>
      </c>
      <c r="F14">
        <v>3</v>
      </c>
    </row>
    <row r="15" spans="1:6" ht="14.25" customHeight="1" x14ac:dyDescent="0.2">
      <c r="A15" s="269" t="s">
        <v>154</v>
      </c>
      <c r="B15" t="s">
        <v>151</v>
      </c>
      <c r="E15">
        <v>3</v>
      </c>
      <c r="F15">
        <v>3</v>
      </c>
    </row>
    <row r="16" spans="1:6" ht="14.25" customHeight="1" x14ac:dyDescent="0.2">
      <c r="A16" s="269"/>
      <c r="B16" t="s">
        <v>152</v>
      </c>
      <c r="E16">
        <v>3</v>
      </c>
      <c r="F16">
        <v>3</v>
      </c>
    </row>
    <row r="17" spans="1:11" ht="14.25" customHeight="1" x14ac:dyDescent="0.2">
      <c r="A17" s="269"/>
      <c r="B17" t="s">
        <v>153</v>
      </c>
      <c r="E17">
        <v>3</v>
      </c>
      <c r="F17">
        <v>3</v>
      </c>
    </row>
    <row r="18" spans="1:11" ht="14.25" customHeight="1" x14ac:dyDescent="0.2">
      <c r="A18" s="272" t="s">
        <v>158</v>
      </c>
      <c r="B18" t="s">
        <v>155</v>
      </c>
      <c r="E18">
        <v>3</v>
      </c>
      <c r="F18">
        <v>3</v>
      </c>
    </row>
    <row r="19" spans="1:11" ht="14.25" customHeight="1" x14ac:dyDescent="0.2">
      <c r="A19" s="272"/>
      <c r="B19" t="s">
        <v>156</v>
      </c>
      <c r="E19">
        <v>3</v>
      </c>
      <c r="F19">
        <v>3</v>
      </c>
    </row>
    <row r="20" spans="1:11" ht="14.25" customHeight="1" x14ac:dyDescent="0.2">
      <c r="A20" s="272"/>
      <c r="B20" t="s">
        <v>157</v>
      </c>
      <c r="E20">
        <v>3</v>
      </c>
      <c r="F20">
        <v>3</v>
      </c>
    </row>
    <row r="21" spans="1:11" x14ac:dyDescent="0.2">
      <c r="A21" s="269" t="s">
        <v>167</v>
      </c>
      <c r="B21" t="s">
        <v>159</v>
      </c>
      <c r="E21">
        <v>3</v>
      </c>
      <c r="F21">
        <v>3</v>
      </c>
    </row>
    <row r="22" spans="1:11" x14ac:dyDescent="0.2">
      <c r="A22" s="269"/>
      <c r="B22" t="s">
        <v>160</v>
      </c>
      <c r="E22">
        <v>3</v>
      </c>
      <c r="F22">
        <v>3</v>
      </c>
    </row>
    <row r="23" spans="1:11" x14ac:dyDescent="0.2">
      <c r="A23" s="269"/>
      <c r="B23" t="s">
        <v>161</v>
      </c>
      <c r="E23">
        <v>3</v>
      </c>
      <c r="F23">
        <v>3</v>
      </c>
    </row>
    <row r="24" spans="1:11" x14ac:dyDescent="0.2">
      <c r="A24" s="269"/>
      <c r="B24" t="s">
        <v>162</v>
      </c>
      <c r="E24">
        <v>3</v>
      </c>
      <c r="F24">
        <v>3</v>
      </c>
    </row>
    <row r="25" spans="1:11" x14ac:dyDescent="0.2">
      <c r="A25" s="269"/>
      <c r="B25" t="s">
        <v>163</v>
      </c>
      <c r="E25">
        <v>3</v>
      </c>
      <c r="F25">
        <v>3</v>
      </c>
    </row>
    <row r="26" spans="1:11" x14ac:dyDescent="0.2">
      <c r="A26" s="269"/>
      <c r="B26" t="s">
        <v>164</v>
      </c>
      <c r="E26">
        <v>3</v>
      </c>
      <c r="F26">
        <v>3</v>
      </c>
    </row>
    <row r="27" spans="1:11" x14ac:dyDescent="0.2">
      <c r="A27" s="269"/>
      <c r="B27" t="s">
        <v>165</v>
      </c>
      <c r="E27">
        <v>3</v>
      </c>
      <c r="F27">
        <v>3</v>
      </c>
      <c r="G27" t="s">
        <v>266</v>
      </c>
    </row>
    <row r="28" spans="1:11" x14ac:dyDescent="0.2">
      <c r="E28" s="240">
        <f>SUM(E12:E27)</f>
        <v>45</v>
      </c>
      <c r="F28" s="241">
        <f>SUM(F12:F27)</f>
        <v>45</v>
      </c>
      <c r="G28" s="242">
        <f>SUM(E28:F28)</f>
        <v>90</v>
      </c>
      <c r="H28" t="s">
        <v>169</v>
      </c>
      <c r="I28">
        <v>15</v>
      </c>
      <c r="J28">
        <v>15</v>
      </c>
      <c r="K28">
        <f>SUM(I28:J28)</f>
        <v>30</v>
      </c>
    </row>
    <row r="29" spans="1:11" x14ac:dyDescent="0.2">
      <c r="H29" t="s">
        <v>170</v>
      </c>
      <c r="I29">
        <v>15</v>
      </c>
      <c r="J29">
        <v>15</v>
      </c>
      <c r="K29">
        <f>SUM(I29:J29)</f>
        <v>30</v>
      </c>
    </row>
    <row r="30" spans="1:11" x14ac:dyDescent="0.2">
      <c r="H30" t="s">
        <v>171</v>
      </c>
      <c r="I30">
        <v>15</v>
      </c>
      <c r="J30">
        <v>15</v>
      </c>
      <c r="K30">
        <f>SUM(I30:J30)</f>
        <v>30</v>
      </c>
    </row>
    <row r="31" spans="1:11" x14ac:dyDescent="0.2">
      <c r="G31" t="s">
        <v>264</v>
      </c>
      <c r="I31">
        <f>SUM(I28:I30)</f>
        <v>45</v>
      </c>
      <c r="J31">
        <f>SUM(J28:J30)</f>
        <v>45</v>
      </c>
    </row>
    <row r="32" spans="1:11" x14ac:dyDescent="0.2">
      <c r="E32" t="s">
        <v>265</v>
      </c>
      <c r="F32" s="240">
        <v>4</v>
      </c>
      <c r="G32" s="243">
        <f>G28*F32</f>
        <v>360</v>
      </c>
    </row>
  </sheetData>
  <mergeCells count="6">
    <mergeCell ref="A21:A27"/>
    <mergeCell ref="A3:A7"/>
    <mergeCell ref="A8:A9"/>
    <mergeCell ref="A10:A12"/>
    <mergeCell ref="A15:A17"/>
    <mergeCell ref="A18:A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E35" sqref="E35"/>
    </sheetView>
  </sheetViews>
  <sheetFormatPr defaultRowHeight="12.75" x14ac:dyDescent="0.2"/>
  <cols>
    <col min="1" max="1" width="12.85546875" customWidth="1"/>
    <col min="2" max="2" width="19.85546875" customWidth="1"/>
  </cols>
  <sheetData>
    <row r="1" spans="1:6" x14ac:dyDescent="0.2">
      <c r="C1" t="s">
        <v>79</v>
      </c>
      <c r="D1" t="s">
        <v>136</v>
      </c>
    </row>
    <row r="2" spans="1:6" x14ac:dyDescent="0.2">
      <c r="A2" t="s">
        <v>133</v>
      </c>
      <c r="B2" t="s">
        <v>134</v>
      </c>
      <c r="C2">
        <v>2015</v>
      </c>
    </row>
    <row r="3" spans="1:6" x14ac:dyDescent="0.2">
      <c r="A3" s="270" t="s">
        <v>147</v>
      </c>
      <c r="B3" t="s">
        <v>135</v>
      </c>
      <c r="C3">
        <v>2014</v>
      </c>
    </row>
    <row r="4" spans="1:6" x14ac:dyDescent="0.2">
      <c r="A4" s="270"/>
      <c r="B4" t="s">
        <v>145</v>
      </c>
      <c r="C4">
        <v>2013</v>
      </c>
    </row>
    <row r="5" spans="1:6" x14ac:dyDescent="0.2">
      <c r="A5" s="270"/>
      <c r="B5" t="s">
        <v>144</v>
      </c>
      <c r="C5">
        <v>1012</v>
      </c>
    </row>
    <row r="6" spans="1:6" x14ac:dyDescent="0.2">
      <c r="A6" s="270"/>
      <c r="B6" t="s">
        <v>142</v>
      </c>
      <c r="C6">
        <v>2011</v>
      </c>
    </row>
    <row r="7" spans="1:6" x14ac:dyDescent="0.2">
      <c r="A7" s="270"/>
      <c r="B7" t="s">
        <v>143</v>
      </c>
      <c r="C7">
        <v>2010</v>
      </c>
    </row>
    <row r="8" spans="1:6" x14ac:dyDescent="0.2">
      <c r="A8" s="271" t="s">
        <v>146</v>
      </c>
      <c r="B8" t="s">
        <v>141</v>
      </c>
      <c r="C8">
        <v>2008</v>
      </c>
      <c r="D8">
        <v>2009</v>
      </c>
    </row>
    <row r="9" spans="1:6" x14ac:dyDescent="0.2">
      <c r="A9" s="271"/>
      <c r="B9" t="s">
        <v>140</v>
      </c>
      <c r="C9">
        <v>2006</v>
      </c>
      <c r="D9">
        <v>2007</v>
      </c>
    </row>
    <row r="10" spans="1:6" x14ac:dyDescent="0.2">
      <c r="A10" s="269" t="s">
        <v>148</v>
      </c>
      <c r="B10" t="s">
        <v>139</v>
      </c>
      <c r="C10">
        <v>2004</v>
      </c>
      <c r="D10">
        <v>2005</v>
      </c>
      <c r="E10">
        <v>3</v>
      </c>
      <c r="F10">
        <v>3</v>
      </c>
    </row>
    <row r="11" spans="1:6" x14ac:dyDescent="0.2">
      <c r="A11" s="269"/>
      <c r="B11" t="s">
        <v>138</v>
      </c>
      <c r="C11">
        <v>2001</v>
      </c>
      <c r="D11">
        <v>2003</v>
      </c>
    </row>
    <row r="12" spans="1:6" ht="12.75" customHeight="1" x14ac:dyDescent="0.2">
      <c r="A12" s="269"/>
      <c r="B12" t="s">
        <v>137</v>
      </c>
      <c r="C12">
        <v>2001</v>
      </c>
      <c r="D12">
        <v>2005</v>
      </c>
      <c r="E12">
        <v>3</v>
      </c>
      <c r="F12">
        <v>3</v>
      </c>
    </row>
    <row r="13" spans="1:6" x14ac:dyDescent="0.2">
      <c r="A13" t="s">
        <v>150</v>
      </c>
      <c r="C13">
        <v>2000</v>
      </c>
      <c r="D13" t="s">
        <v>149</v>
      </c>
    </row>
    <row r="14" spans="1:6" x14ac:dyDescent="0.2">
      <c r="A14" t="s">
        <v>168</v>
      </c>
      <c r="C14">
        <v>1992</v>
      </c>
      <c r="D14">
        <v>2000</v>
      </c>
      <c r="E14">
        <v>3</v>
      </c>
      <c r="F14">
        <v>3</v>
      </c>
    </row>
    <row r="15" spans="1:6" ht="14.25" customHeight="1" x14ac:dyDescent="0.2">
      <c r="A15" s="269" t="s">
        <v>154</v>
      </c>
      <c r="B15" t="s">
        <v>151</v>
      </c>
      <c r="C15">
        <v>1987</v>
      </c>
      <c r="D15">
        <v>1991</v>
      </c>
      <c r="E15">
        <v>3</v>
      </c>
      <c r="F15">
        <v>3</v>
      </c>
    </row>
    <row r="16" spans="1:6" ht="14.25" customHeight="1" x14ac:dyDescent="0.2">
      <c r="A16" s="269"/>
      <c r="B16" t="s">
        <v>152</v>
      </c>
      <c r="C16">
        <v>1982</v>
      </c>
      <c r="D16">
        <v>1986</v>
      </c>
      <c r="E16">
        <v>3</v>
      </c>
      <c r="F16">
        <v>3</v>
      </c>
    </row>
    <row r="17" spans="1:11" ht="14.25" customHeight="1" x14ac:dyDescent="0.2">
      <c r="A17" s="269"/>
      <c r="B17" t="s">
        <v>153</v>
      </c>
      <c r="C17">
        <v>1977</v>
      </c>
      <c r="D17">
        <v>1981</v>
      </c>
      <c r="E17">
        <v>3</v>
      </c>
      <c r="F17">
        <v>3</v>
      </c>
    </row>
    <row r="18" spans="1:11" ht="14.25" customHeight="1" x14ac:dyDescent="0.2">
      <c r="A18" s="272" t="s">
        <v>158</v>
      </c>
      <c r="B18" t="s">
        <v>155</v>
      </c>
      <c r="C18">
        <v>1972</v>
      </c>
      <c r="D18">
        <v>1976</v>
      </c>
      <c r="E18">
        <v>3</v>
      </c>
      <c r="F18">
        <v>3</v>
      </c>
    </row>
    <row r="19" spans="1:11" ht="14.25" customHeight="1" x14ac:dyDescent="0.2">
      <c r="A19" s="272"/>
      <c r="B19" t="s">
        <v>156</v>
      </c>
      <c r="C19">
        <v>1967</v>
      </c>
      <c r="D19">
        <v>1971</v>
      </c>
      <c r="E19">
        <v>3</v>
      </c>
      <c r="F19">
        <v>3</v>
      </c>
    </row>
    <row r="20" spans="1:11" ht="14.25" customHeight="1" x14ac:dyDescent="0.2">
      <c r="A20" s="272"/>
      <c r="B20" t="s">
        <v>157</v>
      </c>
      <c r="C20">
        <v>1962</v>
      </c>
      <c r="D20">
        <v>1966</v>
      </c>
      <c r="E20">
        <v>3</v>
      </c>
      <c r="F20">
        <v>3</v>
      </c>
    </row>
    <row r="21" spans="1:11" x14ac:dyDescent="0.2">
      <c r="A21" s="269" t="s">
        <v>167</v>
      </c>
      <c r="B21" t="s">
        <v>159</v>
      </c>
      <c r="C21">
        <v>1957</v>
      </c>
      <c r="D21">
        <v>1961</v>
      </c>
      <c r="E21">
        <v>3</v>
      </c>
      <c r="F21">
        <v>3</v>
      </c>
    </row>
    <row r="22" spans="1:11" x14ac:dyDescent="0.2">
      <c r="A22" s="269"/>
      <c r="B22" t="s">
        <v>160</v>
      </c>
      <c r="C22">
        <v>1952</v>
      </c>
      <c r="D22">
        <v>1956</v>
      </c>
      <c r="E22">
        <v>3</v>
      </c>
      <c r="F22">
        <v>3</v>
      </c>
    </row>
    <row r="23" spans="1:11" x14ac:dyDescent="0.2">
      <c r="A23" s="269"/>
      <c r="B23" t="s">
        <v>161</v>
      </c>
      <c r="C23">
        <v>1947</v>
      </c>
      <c r="D23">
        <v>1951</v>
      </c>
      <c r="E23">
        <v>3</v>
      </c>
      <c r="F23">
        <v>3</v>
      </c>
    </row>
    <row r="24" spans="1:11" x14ac:dyDescent="0.2">
      <c r="A24" s="269"/>
      <c r="B24" t="s">
        <v>162</v>
      </c>
      <c r="C24">
        <v>1942</v>
      </c>
      <c r="D24">
        <v>1946</v>
      </c>
      <c r="E24">
        <v>3</v>
      </c>
      <c r="F24">
        <v>3</v>
      </c>
    </row>
    <row r="25" spans="1:11" x14ac:dyDescent="0.2">
      <c r="A25" s="269"/>
      <c r="B25" t="s">
        <v>163</v>
      </c>
      <c r="C25">
        <v>1937</v>
      </c>
      <c r="D25">
        <v>1941</v>
      </c>
      <c r="E25">
        <v>3</v>
      </c>
      <c r="F25">
        <v>3</v>
      </c>
    </row>
    <row r="26" spans="1:11" x14ac:dyDescent="0.2">
      <c r="A26" s="269"/>
      <c r="B26" t="s">
        <v>164</v>
      </c>
      <c r="C26">
        <v>1932</v>
      </c>
      <c r="D26">
        <v>1936</v>
      </c>
      <c r="E26">
        <v>3</v>
      </c>
      <c r="F26">
        <v>3</v>
      </c>
    </row>
    <row r="27" spans="1:11" x14ac:dyDescent="0.2">
      <c r="A27" s="269"/>
      <c r="B27" t="s">
        <v>165</v>
      </c>
      <c r="C27" t="s">
        <v>166</v>
      </c>
      <c r="D27">
        <v>1931</v>
      </c>
      <c r="E27">
        <v>3</v>
      </c>
      <c r="F27">
        <v>3</v>
      </c>
    </row>
    <row r="28" spans="1:11" x14ac:dyDescent="0.2">
      <c r="E28">
        <f>SUM(E12:E27)</f>
        <v>45</v>
      </c>
      <c r="F28">
        <f>SUM(F12:F27)</f>
        <v>45</v>
      </c>
      <c r="H28" t="s">
        <v>169</v>
      </c>
      <c r="I28">
        <v>15</v>
      </c>
      <c r="J28">
        <v>15</v>
      </c>
      <c r="K28">
        <f>SUM(I28:J28)</f>
        <v>30</v>
      </c>
    </row>
    <row r="29" spans="1:11" x14ac:dyDescent="0.2">
      <c r="H29" t="s">
        <v>170</v>
      </c>
      <c r="I29">
        <v>15</v>
      </c>
      <c r="J29">
        <v>15</v>
      </c>
      <c r="K29">
        <f>SUM(I29:J29)</f>
        <v>30</v>
      </c>
    </row>
    <row r="30" spans="1:11" x14ac:dyDescent="0.2">
      <c r="H30" t="s">
        <v>171</v>
      </c>
      <c r="I30">
        <v>15</v>
      </c>
      <c r="J30">
        <v>15</v>
      </c>
      <c r="K30">
        <f>SUM(I30:J30)</f>
        <v>30</v>
      </c>
    </row>
    <row r="31" spans="1:11" x14ac:dyDescent="0.2">
      <c r="I31">
        <f>SUM(I28:I30)</f>
        <v>45</v>
      </c>
      <c r="J31">
        <f>SUM(J28:J30)</f>
        <v>45</v>
      </c>
    </row>
  </sheetData>
  <mergeCells count="6">
    <mergeCell ref="A21:A27"/>
    <mergeCell ref="A8:A9"/>
    <mergeCell ref="A3:A7"/>
    <mergeCell ref="A10:A12"/>
    <mergeCell ref="A15:A17"/>
    <mergeCell ref="A18:A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opLeftCell="A17" zoomScaleNormal="100" workbookViewId="0">
      <selection activeCell="O52" sqref="O52"/>
    </sheetView>
  </sheetViews>
  <sheetFormatPr defaultRowHeight="12.75" x14ac:dyDescent="0.2"/>
  <cols>
    <col min="1" max="1" width="3.28515625" customWidth="1"/>
    <col min="2" max="2" width="12.42578125" customWidth="1"/>
    <col min="3" max="3" width="15" customWidth="1"/>
    <col min="4" max="4" width="4" customWidth="1"/>
    <col min="5" max="5" width="16.5703125" customWidth="1"/>
    <col min="6" max="7" width="10.85546875" customWidth="1"/>
    <col min="8" max="8" width="3.85546875" customWidth="1"/>
    <col min="9" max="9" width="17.28515625" bestFit="1" customWidth="1"/>
    <col min="10" max="10" width="8.7109375" customWidth="1"/>
    <col min="11" max="11" width="10.140625" bestFit="1" customWidth="1"/>
    <col min="12" max="12" width="7.140625" bestFit="1" customWidth="1"/>
    <col min="13" max="13" width="9.85546875" bestFit="1" customWidth="1"/>
    <col min="14" max="14" width="10.85546875" bestFit="1" customWidth="1"/>
    <col min="15" max="15" width="15.7109375" bestFit="1" customWidth="1"/>
    <col min="16" max="16" width="3" bestFit="1" customWidth="1"/>
    <col min="17" max="17" width="10.85546875" bestFit="1" customWidth="1"/>
    <col min="18" max="18" width="9.140625" bestFit="1" customWidth="1"/>
    <col min="19" max="19" width="10.140625" bestFit="1" customWidth="1"/>
    <col min="21" max="22" width="10.85546875" bestFit="1" customWidth="1"/>
  </cols>
  <sheetData>
    <row r="1" spans="1:20" x14ac:dyDescent="0.2">
      <c r="C1" t="s">
        <v>226</v>
      </c>
      <c r="D1" t="s">
        <v>251</v>
      </c>
      <c r="E1">
        <v>55568</v>
      </c>
      <c r="I1" t="s">
        <v>252</v>
      </c>
      <c r="K1" t="s">
        <v>255</v>
      </c>
    </row>
    <row r="2" spans="1:20" x14ac:dyDescent="0.2">
      <c r="B2" t="s">
        <v>0</v>
      </c>
      <c r="C2" s="5">
        <v>46067</v>
      </c>
      <c r="E2" s="5">
        <v>46068</v>
      </c>
      <c r="I2" t="s">
        <v>254</v>
      </c>
      <c r="J2" t="s">
        <v>132</v>
      </c>
      <c r="K2" s="5">
        <v>12601</v>
      </c>
    </row>
    <row r="3" spans="1:20" x14ac:dyDescent="0.2">
      <c r="B3" t="s">
        <v>22</v>
      </c>
      <c r="C3" t="s">
        <v>227</v>
      </c>
      <c r="E3" t="s">
        <v>227</v>
      </c>
      <c r="I3" t="s">
        <v>253</v>
      </c>
      <c r="J3" t="s">
        <v>192</v>
      </c>
      <c r="K3" s="5">
        <v>12601</v>
      </c>
    </row>
    <row r="4" spans="1:20" x14ac:dyDescent="0.2">
      <c r="B4" t="s">
        <v>23</v>
      </c>
      <c r="C4" t="s">
        <v>228</v>
      </c>
      <c r="E4" t="s">
        <v>228</v>
      </c>
    </row>
    <row r="5" spans="1:20" x14ac:dyDescent="0.2">
      <c r="B5" t="s">
        <v>24</v>
      </c>
    </row>
    <row r="6" spans="1:20" x14ac:dyDescent="0.2">
      <c r="B6" t="s">
        <v>25</v>
      </c>
      <c r="C6" t="s">
        <v>180</v>
      </c>
    </row>
    <row r="7" spans="1:20" ht="13.5" thickBot="1" x14ac:dyDescent="0.25">
      <c r="B7" t="s">
        <v>68</v>
      </c>
      <c r="C7" t="s">
        <v>193</v>
      </c>
      <c r="O7" s="222" t="s">
        <v>233</v>
      </c>
      <c r="P7" s="223" t="s">
        <v>26</v>
      </c>
      <c r="Q7" s="238">
        <v>46067</v>
      </c>
      <c r="R7" s="238" t="s">
        <v>210</v>
      </c>
      <c r="S7" s="238">
        <v>46068</v>
      </c>
      <c r="T7" s="239" t="s">
        <v>210</v>
      </c>
    </row>
    <row r="8" spans="1:20" ht="13.5" thickBot="1" x14ac:dyDescent="0.25">
      <c r="A8" s="273" t="s">
        <v>4</v>
      </c>
      <c r="B8" s="274" t="s">
        <v>3</v>
      </c>
      <c r="C8" s="274"/>
      <c r="D8" s="71" t="s">
        <v>26</v>
      </c>
      <c r="E8" s="71" t="s">
        <v>27</v>
      </c>
      <c r="F8" s="72" t="s">
        <v>28</v>
      </c>
      <c r="G8" s="73"/>
      <c r="I8" s="64" t="s">
        <v>29</v>
      </c>
      <c r="J8" s="249" t="s">
        <v>30</v>
      </c>
      <c r="K8" s="249" t="s">
        <v>31</v>
      </c>
      <c r="L8" s="249" t="s">
        <v>26</v>
      </c>
      <c r="M8" s="249" t="s">
        <v>215</v>
      </c>
      <c r="N8" s="65" t="s">
        <v>28</v>
      </c>
      <c r="O8" s="237" t="s">
        <v>232</v>
      </c>
      <c r="P8" s="237">
        <v>1</v>
      </c>
      <c r="Q8" s="237" t="s">
        <v>235</v>
      </c>
      <c r="R8" s="237"/>
      <c r="S8" s="237" t="s">
        <v>234</v>
      </c>
      <c r="T8" s="226">
        <v>1</v>
      </c>
    </row>
    <row r="9" spans="1:20" x14ac:dyDescent="0.2">
      <c r="A9" s="273"/>
      <c r="B9" s="275" t="s">
        <v>33</v>
      </c>
      <c r="C9" s="275"/>
      <c r="D9" s="74">
        <v>2</v>
      </c>
      <c r="E9" s="75">
        <v>-600</v>
      </c>
      <c r="F9" s="76">
        <f t="shared" ref="F9:F12" si="0">D9*E9</f>
        <v>-1200</v>
      </c>
      <c r="G9" s="77"/>
      <c r="I9" s="250"/>
      <c r="J9" s="7">
        <v>1</v>
      </c>
      <c r="K9" s="7" t="s">
        <v>132</v>
      </c>
      <c r="L9" s="7">
        <v>109</v>
      </c>
      <c r="M9" s="248">
        <v>18</v>
      </c>
      <c r="N9" s="166">
        <f t="shared" ref="N9:N19" si="1">L9*M9</f>
        <v>1962</v>
      </c>
      <c r="O9" s="3"/>
      <c r="P9" s="3">
        <v>2</v>
      </c>
      <c r="Q9" s="3" t="s">
        <v>237</v>
      </c>
      <c r="R9" s="3"/>
      <c r="S9" s="3" t="s">
        <v>236</v>
      </c>
      <c r="T9" s="226"/>
    </row>
    <row r="10" spans="1:20" x14ac:dyDescent="0.2">
      <c r="A10" s="273"/>
      <c r="B10" s="276" t="s">
        <v>34</v>
      </c>
      <c r="C10" s="276"/>
      <c r="D10" s="78"/>
      <c r="E10" s="94"/>
      <c r="F10" s="79">
        <f t="shared" si="0"/>
        <v>0</v>
      </c>
      <c r="G10" s="80"/>
      <c r="I10" s="250"/>
      <c r="J10" s="7">
        <v>2</v>
      </c>
      <c r="K10" s="7" t="s">
        <v>132</v>
      </c>
      <c r="L10" s="7">
        <v>109</v>
      </c>
      <c r="M10" s="248">
        <v>18</v>
      </c>
      <c r="N10" s="166">
        <f t="shared" si="1"/>
        <v>1962</v>
      </c>
      <c r="O10" s="3" t="s">
        <v>190</v>
      </c>
      <c r="P10" s="3">
        <v>3</v>
      </c>
      <c r="Q10" s="3" t="s">
        <v>186</v>
      </c>
      <c r="R10" s="3"/>
      <c r="S10" s="3" t="s">
        <v>186</v>
      </c>
      <c r="T10" s="226"/>
    </row>
    <row r="11" spans="1:20" x14ac:dyDescent="0.2">
      <c r="A11" s="273"/>
      <c r="B11" s="276" t="s">
        <v>35</v>
      </c>
      <c r="C11" s="276"/>
      <c r="D11" s="78"/>
      <c r="E11" s="94"/>
      <c r="F11" s="79">
        <f t="shared" si="0"/>
        <v>0</v>
      </c>
      <c r="G11" s="80"/>
      <c r="I11" s="250"/>
      <c r="J11" s="7">
        <v>3</v>
      </c>
      <c r="K11" s="7" t="s">
        <v>192</v>
      </c>
      <c r="L11" s="7">
        <v>68</v>
      </c>
      <c r="M11" s="248">
        <v>18</v>
      </c>
      <c r="N11" s="166">
        <f t="shared" si="1"/>
        <v>1224</v>
      </c>
      <c r="O11" s="3" t="s">
        <v>238</v>
      </c>
      <c r="P11" s="3">
        <v>4</v>
      </c>
      <c r="Q11" s="3" t="s">
        <v>209</v>
      </c>
      <c r="R11" s="3"/>
      <c r="S11" s="3" t="s">
        <v>209</v>
      </c>
      <c r="T11" s="226"/>
    </row>
    <row r="12" spans="1:20" x14ac:dyDescent="0.2">
      <c r="A12" s="273"/>
      <c r="B12" s="276" t="s">
        <v>37</v>
      </c>
      <c r="C12" s="276"/>
      <c r="D12" s="78"/>
      <c r="E12" s="94"/>
      <c r="F12" s="79">
        <f t="shared" si="0"/>
        <v>0</v>
      </c>
      <c r="G12" s="80"/>
      <c r="I12" s="250"/>
      <c r="J12" s="7">
        <v>4</v>
      </c>
      <c r="K12" s="7" t="s">
        <v>132</v>
      </c>
      <c r="L12" s="7">
        <v>93</v>
      </c>
      <c r="M12" s="248">
        <v>18</v>
      </c>
      <c r="N12" s="166">
        <f t="shared" si="1"/>
        <v>1674</v>
      </c>
      <c r="O12" s="3"/>
      <c r="P12" s="3">
        <v>5</v>
      </c>
      <c r="Q12" s="3" t="s">
        <v>208</v>
      </c>
      <c r="R12" s="3">
        <v>1</v>
      </c>
      <c r="S12" s="3" t="s">
        <v>208</v>
      </c>
      <c r="T12" s="226">
        <v>1</v>
      </c>
    </row>
    <row r="13" spans="1:20" ht="13.5" thickBot="1" x14ac:dyDescent="0.25">
      <c r="A13" s="273"/>
      <c r="B13" s="277" t="s">
        <v>184</v>
      </c>
      <c r="C13" s="277"/>
      <c r="D13" s="81"/>
      <c r="E13" s="82"/>
      <c r="F13" s="83">
        <f>E13</f>
        <v>0</v>
      </c>
      <c r="G13" s="84"/>
      <c r="I13" s="250"/>
      <c r="J13" s="7"/>
      <c r="K13" s="7"/>
      <c r="L13" s="7"/>
      <c r="M13" s="248"/>
      <c r="N13" s="166">
        <f t="shared" si="1"/>
        <v>0</v>
      </c>
      <c r="O13" s="3"/>
      <c r="P13" s="3">
        <v>6</v>
      </c>
      <c r="Q13" s="3" t="s">
        <v>239</v>
      </c>
      <c r="R13" s="3"/>
      <c r="S13" s="3" t="s">
        <v>239</v>
      </c>
      <c r="T13" s="226"/>
    </row>
    <row r="14" spans="1:20" ht="13.5" thickBot="1" x14ac:dyDescent="0.25">
      <c r="A14" s="273"/>
      <c r="B14" s="278" t="s">
        <v>40</v>
      </c>
      <c r="C14" s="278"/>
      <c r="D14" s="9">
        <v>1</v>
      </c>
      <c r="E14" s="10"/>
      <c r="F14" s="11">
        <f>SUM(F9:F13)</f>
        <v>-1200</v>
      </c>
      <c r="G14" s="12">
        <f>F14</f>
        <v>-1200</v>
      </c>
      <c r="I14" s="250"/>
      <c r="J14" s="7"/>
      <c r="K14" s="7"/>
      <c r="L14" s="7"/>
      <c r="M14" s="248"/>
      <c r="N14" s="166">
        <f t="shared" si="1"/>
        <v>0</v>
      </c>
      <c r="O14" s="3"/>
      <c r="P14" s="3">
        <v>7</v>
      </c>
      <c r="Q14" s="3" t="s">
        <v>240</v>
      </c>
      <c r="R14" s="3"/>
      <c r="S14" s="3" t="s">
        <v>240</v>
      </c>
      <c r="T14" s="226"/>
    </row>
    <row r="15" spans="1:20" ht="13.5" thickBot="1" x14ac:dyDescent="0.25">
      <c r="B15" s="279" t="s">
        <v>7</v>
      </c>
      <c r="C15" s="279"/>
      <c r="D15" s="74"/>
      <c r="E15" s="75">
        <v>0</v>
      </c>
      <c r="F15" s="76">
        <f t="shared" ref="F15:F22" si="2">D15*E15</f>
        <v>0</v>
      </c>
      <c r="G15" s="77">
        <f>F15</f>
        <v>0</v>
      </c>
      <c r="I15" s="250"/>
      <c r="J15" s="7"/>
      <c r="K15" s="7"/>
      <c r="L15" s="7"/>
      <c r="M15" s="248"/>
      <c r="N15" s="166">
        <f t="shared" si="1"/>
        <v>0</v>
      </c>
      <c r="O15" s="3"/>
      <c r="P15" s="3">
        <v>8</v>
      </c>
      <c r="Q15" s="3" t="s">
        <v>185</v>
      </c>
      <c r="R15" s="3"/>
      <c r="S15" s="3" t="s">
        <v>185</v>
      </c>
      <c r="T15" s="226"/>
    </row>
    <row r="16" spans="1:20" x14ac:dyDescent="0.2">
      <c r="A16" s="273" t="s">
        <v>5</v>
      </c>
      <c r="B16" s="280" t="s">
        <v>41</v>
      </c>
      <c r="C16" s="280"/>
      <c r="D16" s="78">
        <v>240</v>
      </c>
      <c r="E16" s="94">
        <v>-0.33</v>
      </c>
      <c r="F16" s="79">
        <f t="shared" si="2"/>
        <v>-79.2</v>
      </c>
      <c r="G16" s="80"/>
      <c r="I16" s="250"/>
      <c r="J16" s="7"/>
      <c r="K16" s="7"/>
      <c r="L16" s="7"/>
      <c r="M16" s="248"/>
      <c r="N16" s="166">
        <f t="shared" si="1"/>
        <v>0</v>
      </c>
      <c r="O16" s="3" t="s">
        <v>35</v>
      </c>
      <c r="P16" s="3">
        <v>9</v>
      </c>
      <c r="Q16" s="3" t="s">
        <v>186</v>
      </c>
      <c r="R16" s="3"/>
      <c r="S16" s="3" t="s">
        <v>186</v>
      </c>
      <c r="T16" s="226"/>
    </row>
    <row r="17" spans="1:22" x14ac:dyDescent="0.2">
      <c r="A17" s="273"/>
      <c r="B17" s="276" t="s">
        <v>42</v>
      </c>
      <c r="C17" s="276"/>
      <c r="D17" s="78">
        <v>2</v>
      </c>
      <c r="E17" s="94">
        <v>-100</v>
      </c>
      <c r="F17" s="79">
        <f t="shared" si="2"/>
        <v>-200</v>
      </c>
      <c r="G17" s="80"/>
      <c r="I17" s="251"/>
      <c r="J17" s="14"/>
      <c r="K17" s="14"/>
      <c r="L17" s="14"/>
      <c r="M17" s="15"/>
      <c r="N17" s="203">
        <f t="shared" si="1"/>
        <v>0</v>
      </c>
      <c r="O17" s="3"/>
      <c r="P17" s="3">
        <v>10</v>
      </c>
      <c r="Q17" s="3" t="s">
        <v>241</v>
      </c>
      <c r="R17" s="3"/>
      <c r="S17" s="3" t="s">
        <v>206</v>
      </c>
      <c r="T17" s="226"/>
    </row>
    <row r="18" spans="1:22" ht="13.5" thickBot="1" x14ac:dyDescent="0.25">
      <c r="A18" s="273"/>
      <c r="B18" s="276" t="s">
        <v>43</v>
      </c>
      <c r="C18" s="276"/>
      <c r="D18" s="78">
        <v>1</v>
      </c>
      <c r="E18" s="94">
        <v>-5</v>
      </c>
      <c r="F18" s="79">
        <f t="shared" si="2"/>
        <v>-5</v>
      </c>
      <c r="G18" s="80"/>
      <c r="I18" s="250"/>
      <c r="J18" s="7"/>
      <c r="K18" s="7"/>
      <c r="L18" s="7"/>
      <c r="M18" s="248"/>
      <c r="N18" s="166">
        <f t="shared" si="1"/>
        <v>0</v>
      </c>
      <c r="O18" s="3"/>
      <c r="P18" s="3">
        <v>11</v>
      </c>
      <c r="Q18" s="3" t="s">
        <v>242</v>
      </c>
      <c r="R18" s="3"/>
      <c r="S18" s="3" t="s">
        <v>242</v>
      </c>
      <c r="T18" s="226"/>
    </row>
    <row r="19" spans="1:22" ht="13.5" thickBot="1" x14ac:dyDescent="0.25">
      <c r="A19" s="273"/>
      <c r="B19" s="280" t="s">
        <v>44</v>
      </c>
      <c r="C19" s="280"/>
      <c r="D19" s="78"/>
      <c r="E19" s="94">
        <v>-0.33</v>
      </c>
      <c r="F19" s="79">
        <f t="shared" si="2"/>
        <v>0</v>
      </c>
      <c r="G19" s="80"/>
      <c r="I19" s="252"/>
      <c r="J19" s="18"/>
      <c r="K19" s="18"/>
      <c r="L19" s="18"/>
      <c r="M19" s="19"/>
      <c r="N19" s="166">
        <f t="shared" si="1"/>
        <v>0</v>
      </c>
      <c r="O19" s="3"/>
      <c r="P19" s="3">
        <v>12</v>
      </c>
      <c r="Q19" s="3" t="s">
        <v>243</v>
      </c>
      <c r="R19" s="3"/>
      <c r="S19" s="3" t="s">
        <v>245</v>
      </c>
      <c r="T19" s="226">
        <v>1</v>
      </c>
    </row>
    <row r="20" spans="1:22" ht="13.5" thickBot="1" x14ac:dyDescent="0.25">
      <c r="A20" s="273"/>
      <c r="B20" s="276" t="s">
        <v>45</v>
      </c>
      <c r="C20" s="276"/>
      <c r="D20" s="78">
        <v>2</v>
      </c>
      <c r="E20" s="94">
        <v>-50</v>
      </c>
      <c r="F20" s="79">
        <f t="shared" si="2"/>
        <v>-100</v>
      </c>
      <c r="G20" s="80"/>
      <c r="I20" s="281" t="s">
        <v>46</v>
      </c>
      <c r="J20" s="282"/>
      <c r="K20" s="20"/>
      <c r="L20" s="20">
        <f>SUM(L9:L18)</f>
        <v>379</v>
      </c>
      <c r="M20" s="10"/>
      <c r="N20" s="253">
        <f>SUM(N9:N18)</f>
        <v>6822</v>
      </c>
      <c r="O20" s="3"/>
      <c r="P20" s="3">
        <v>13</v>
      </c>
      <c r="Q20" s="3"/>
      <c r="R20" s="3"/>
      <c r="S20" s="3" t="s">
        <v>246</v>
      </c>
      <c r="T20" s="226">
        <v>1</v>
      </c>
    </row>
    <row r="21" spans="1:22" x14ac:dyDescent="0.2">
      <c r="A21" s="273"/>
      <c r="B21" s="276" t="s">
        <v>45</v>
      </c>
      <c r="C21" s="276"/>
      <c r="D21" s="81"/>
      <c r="E21" s="82"/>
      <c r="F21" s="79">
        <f t="shared" si="2"/>
        <v>0</v>
      </c>
      <c r="G21" s="84"/>
      <c r="I21" s="254"/>
      <c r="J21" s="90"/>
      <c r="K21" s="91"/>
      <c r="L21" s="91"/>
      <c r="M21" s="92"/>
      <c r="N21" s="255"/>
      <c r="O21" s="3" t="s">
        <v>189</v>
      </c>
      <c r="P21" s="3">
        <v>14</v>
      </c>
      <c r="Q21" s="3"/>
      <c r="R21" s="3"/>
      <c r="S21" s="3"/>
      <c r="T21" s="226"/>
    </row>
    <row r="22" spans="1:22" ht="13.5" thickBot="1" x14ac:dyDescent="0.25">
      <c r="A22" s="273"/>
      <c r="B22" s="277" t="s">
        <v>47</v>
      </c>
      <c r="C22" s="277"/>
      <c r="D22" s="81"/>
      <c r="E22" s="82"/>
      <c r="F22" s="79">
        <f t="shared" si="2"/>
        <v>0</v>
      </c>
      <c r="G22" s="84"/>
      <c r="I22" s="283" t="s">
        <v>55</v>
      </c>
      <c r="J22" s="284"/>
      <c r="K22" s="284"/>
      <c r="L22" s="7"/>
      <c r="M22" s="248"/>
      <c r="N22" s="166">
        <f>-90-72-54-54</f>
        <v>-270</v>
      </c>
      <c r="O22" s="3" t="s">
        <v>188</v>
      </c>
      <c r="P22" s="3">
        <v>15</v>
      </c>
      <c r="Q22" s="3"/>
      <c r="R22" s="3"/>
      <c r="S22" s="3"/>
      <c r="T22" s="226"/>
    </row>
    <row r="23" spans="1:22" ht="13.5" thickBot="1" x14ac:dyDescent="0.25">
      <c r="A23" s="273"/>
      <c r="B23" s="278" t="s">
        <v>49</v>
      </c>
      <c r="C23" s="278"/>
      <c r="D23" s="9"/>
      <c r="E23" s="10"/>
      <c r="F23" s="25">
        <f>SUM(F16:F22)</f>
        <v>-384.2</v>
      </c>
      <c r="G23" s="125">
        <f>F23</f>
        <v>-384.2</v>
      </c>
      <c r="I23" s="285"/>
      <c r="J23" s="286"/>
      <c r="K23" s="7"/>
      <c r="L23" s="7"/>
      <c r="M23" s="248"/>
      <c r="N23" s="166">
        <f>L23*M23</f>
        <v>0</v>
      </c>
      <c r="O23" s="3" t="s">
        <v>244</v>
      </c>
      <c r="P23" s="3"/>
      <c r="Q23" s="3" t="s">
        <v>250</v>
      </c>
      <c r="R23" s="3">
        <v>1</v>
      </c>
      <c r="S23" s="3" t="s">
        <v>250</v>
      </c>
      <c r="T23" s="226">
        <v>1</v>
      </c>
    </row>
    <row r="24" spans="1:22" ht="13.5" thickBot="1" x14ac:dyDescent="0.25">
      <c r="B24" s="278" t="s">
        <v>51</v>
      </c>
      <c r="C24" s="278"/>
      <c r="D24" s="9">
        <v>1</v>
      </c>
      <c r="E24" s="10">
        <v>-350</v>
      </c>
      <c r="F24" s="25">
        <f>E24*D24</f>
        <v>-350</v>
      </c>
      <c r="G24" s="21">
        <f>F24</f>
        <v>-350</v>
      </c>
      <c r="I24" s="287"/>
      <c r="J24" s="288"/>
      <c r="K24" s="26"/>
      <c r="L24" s="26"/>
      <c r="M24" s="27"/>
      <c r="N24" s="256">
        <f ca="1">SUM(N22:N24)</f>
        <v>0</v>
      </c>
      <c r="O24" s="3" t="s">
        <v>247</v>
      </c>
      <c r="P24" s="3"/>
      <c r="Q24" s="3"/>
      <c r="R24" s="3"/>
      <c r="S24" s="3"/>
      <c r="T24" s="226">
        <v>1</v>
      </c>
    </row>
    <row r="25" spans="1:22" x14ac:dyDescent="0.2">
      <c r="A25" s="273" t="s">
        <v>8</v>
      </c>
      <c r="B25" s="275" t="s">
        <v>69</v>
      </c>
      <c r="C25" s="275"/>
      <c r="D25" s="74">
        <v>1</v>
      </c>
      <c r="E25" s="75">
        <v>-484</v>
      </c>
      <c r="F25" s="76">
        <f t="shared" ref="F25:F30" si="3">D25*E25</f>
        <v>-484</v>
      </c>
      <c r="G25" s="77"/>
      <c r="I25" s="251" t="s">
        <v>174</v>
      </c>
      <c r="J25" s="14"/>
      <c r="K25" s="14"/>
      <c r="L25" s="14"/>
      <c r="M25" s="15"/>
      <c r="N25" s="203">
        <f>N20+N22</f>
        <v>6552</v>
      </c>
      <c r="O25" s="3" t="s">
        <v>213</v>
      </c>
      <c r="P25" s="3"/>
      <c r="Q25" s="3"/>
      <c r="R25" s="3">
        <v>1</v>
      </c>
      <c r="S25" s="3"/>
      <c r="T25" s="226"/>
    </row>
    <row r="26" spans="1:22" x14ac:dyDescent="0.2">
      <c r="A26" s="273"/>
      <c r="B26" s="276" t="s">
        <v>267</v>
      </c>
      <c r="C26" s="276"/>
      <c r="D26" s="78">
        <v>1</v>
      </c>
      <c r="E26" s="94">
        <v>-86</v>
      </c>
      <c r="F26" s="79">
        <f t="shared" si="3"/>
        <v>-86</v>
      </c>
      <c r="G26" s="80"/>
      <c r="I26" s="283" t="s">
        <v>175</v>
      </c>
      <c r="J26" s="284"/>
      <c r="K26" s="284"/>
      <c r="L26" s="7">
        <v>1</v>
      </c>
      <c r="M26" s="248">
        <v>18</v>
      </c>
      <c r="N26" s="166">
        <v>0</v>
      </c>
      <c r="O26" s="3" t="s">
        <v>248</v>
      </c>
      <c r="P26" s="3"/>
      <c r="Q26" s="3"/>
      <c r="R26" s="3">
        <v>1</v>
      </c>
      <c r="S26" s="3"/>
      <c r="T26" s="226">
        <v>1</v>
      </c>
    </row>
    <row r="27" spans="1:22" x14ac:dyDescent="0.2">
      <c r="A27" s="273"/>
      <c r="B27" s="276" t="s">
        <v>56</v>
      </c>
      <c r="C27" s="276"/>
      <c r="D27" s="78"/>
      <c r="E27" s="94"/>
      <c r="F27" s="79">
        <f t="shared" si="3"/>
        <v>0</v>
      </c>
      <c r="G27" s="80"/>
      <c r="I27" s="283"/>
      <c r="J27" s="284"/>
      <c r="K27" s="284"/>
      <c r="L27" s="29"/>
      <c r="M27" s="248"/>
      <c r="N27" s="210"/>
      <c r="O27" s="3" t="s">
        <v>249</v>
      </c>
      <c r="P27" s="3"/>
      <c r="Q27" s="3"/>
      <c r="R27" s="3">
        <v>1</v>
      </c>
      <c r="S27" s="3"/>
      <c r="T27" s="226">
        <v>1</v>
      </c>
    </row>
    <row r="28" spans="1:22" ht="13.5" thickBot="1" x14ac:dyDescent="0.25">
      <c r="A28" s="273"/>
      <c r="B28" s="276" t="s">
        <v>70</v>
      </c>
      <c r="C28" s="276"/>
      <c r="D28" s="78"/>
      <c r="E28" s="94"/>
      <c r="F28" s="79">
        <f t="shared" si="3"/>
        <v>0</v>
      </c>
      <c r="G28" s="80"/>
      <c r="I28" s="257"/>
      <c r="J28" s="32"/>
      <c r="K28" s="32"/>
      <c r="L28" s="32"/>
      <c r="M28" s="33"/>
      <c r="N28" s="258">
        <f>SUM(N25:N27)</f>
        <v>6552</v>
      </c>
      <c r="O28" s="229" t="s">
        <v>6</v>
      </c>
      <c r="P28" s="229"/>
      <c r="Q28" s="229"/>
      <c r="R28" s="229">
        <v>4</v>
      </c>
      <c r="S28" s="229"/>
      <c r="T28" s="230">
        <v>4</v>
      </c>
    </row>
    <row r="29" spans="1:22" x14ac:dyDescent="0.2">
      <c r="A29" s="273"/>
      <c r="B29" s="276" t="s">
        <v>71</v>
      </c>
      <c r="C29" s="276"/>
      <c r="D29" s="78"/>
      <c r="E29" s="94"/>
      <c r="F29" s="79">
        <f t="shared" si="3"/>
        <v>0</v>
      </c>
      <c r="G29" s="80"/>
      <c r="I29" s="161" t="s">
        <v>16</v>
      </c>
      <c r="J29" s="162"/>
      <c r="K29" s="162"/>
      <c r="L29" s="162"/>
      <c r="M29" s="163"/>
      <c r="N29" s="244">
        <v>2935</v>
      </c>
      <c r="Q29" s="127"/>
      <c r="R29" s="127"/>
      <c r="U29" s="127"/>
      <c r="V29" s="127"/>
    </row>
    <row r="30" spans="1:22" x14ac:dyDescent="0.2">
      <c r="A30" s="273"/>
      <c r="B30" s="276" t="s">
        <v>61</v>
      </c>
      <c r="C30" s="276"/>
      <c r="D30" s="78">
        <v>1</v>
      </c>
      <c r="E30" s="94">
        <v>-400</v>
      </c>
      <c r="F30" s="79">
        <f t="shared" si="3"/>
        <v>-400</v>
      </c>
      <c r="G30" s="80"/>
      <c r="I30" s="165" t="s">
        <v>17</v>
      </c>
      <c r="J30" s="294"/>
      <c r="K30" s="295"/>
      <c r="L30" s="38"/>
      <c r="M30" s="246"/>
      <c r="N30" s="245"/>
      <c r="O30" t="s">
        <v>28</v>
      </c>
      <c r="R30">
        <f>SUM(R12:R28)</f>
        <v>9</v>
      </c>
      <c r="T30">
        <f>SUM(T8:T28)</f>
        <v>12</v>
      </c>
    </row>
    <row r="31" spans="1:22" ht="13.5" thickBot="1" x14ac:dyDescent="0.25">
      <c r="A31" s="273"/>
      <c r="B31" s="277" t="s">
        <v>62</v>
      </c>
      <c r="C31" s="277"/>
      <c r="D31" s="81">
        <v>1</v>
      </c>
      <c r="E31" s="82">
        <v>-23.8</v>
      </c>
      <c r="F31" s="83">
        <f>E31</f>
        <v>-23.8</v>
      </c>
      <c r="G31" s="84"/>
      <c r="I31" s="165" t="s">
        <v>18</v>
      </c>
      <c r="J31" s="7"/>
      <c r="K31" s="7"/>
      <c r="L31" s="7"/>
      <c r="M31" s="39"/>
      <c r="N31" s="166">
        <f>1944+90+36+630+54+54+144+162+36+454+18</f>
        <v>3622</v>
      </c>
      <c r="V31" s="127"/>
    </row>
    <row r="32" spans="1:22" ht="13.5" thickBot="1" x14ac:dyDescent="0.25">
      <c r="A32" s="40"/>
      <c r="B32" s="278" t="s">
        <v>8</v>
      </c>
      <c r="C32" s="278"/>
      <c r="D32" s="9"/>
      <c r="E32" s="10"/>
      <c r="F32" s="25">
        <f>SUM(F25:F31)</f>
        <v>-993.8</v>
      </c>
      <c r="G32" s="21">
        <f>F32</f>
        <v>-993.8</v>
      </c>
      <c r="I32" s="167"/>
      <c r="J32" s="168"/>
      <c r="K32" s="168"/>
      <c r="L32" s="168"/>
      <c r="M32" s="169"/>
      <c r="N32" s="170">
        <f>SUM(N29:N31)</f>
        <v>6557</v>
      </c>
      <c r="O32" s="54"/>
      <c r="P32" s="54"/>
      <c r="Q32" s="159"/>
      <c r="R32" s="159"/>
    </row>
    <row r="33" spans="1:18" x14ac:dyDescent="0.2">
      <c r="A33" s="273" t="s">
        <v>9</v>
      </c>
      <c r="B33" s="275" t="s">
        <v>270</v>
      </c>
      <c r="C33" s="275"/>
      <c r="D33" s="74">
        <v>1</v>
      </c>
      <c r="E33" s="75">
        <v>-942.46</v>
      </c>
      <c r="F33" s="76">
        <f>D33*E33</f>
        <v>-942.46</v>
      </c>
      <c r="G33" s="77">
        <f>F33</f>
        <v>-942.46</v>
      </c>
      <c r="I33" s="289" t="s">
        <v>64</v>
      </c>
      <c r="J33" s="290"/>
      <c r="K33" s="290"/>
      <c r="L33" s="290"/>
      <c r="M33" s="15"/>
      <c r="N33" s="259">
        <f>N32-N28</f>
        <v>5</v>
      </c>
      <c r="O33" t="s">
        <v>256</v>
      </c>
      <c r="Q33" t="s">
        <v>257</v>
      </c>
    </row>
    <row r="34" spans="1:18" x14ac:dyDescent="0.2">
      <c r="A34" s="273"/>
      <c r="B34" s="276" t="s">
        <v>269</v>
      </c>
      <c r="C34" s="276"/>
      <c r="D34" s="78">
        <v>1</v>
      </c>
      <c r="E34" s="94">
        <v>-927.2</v>
      </c>
      <c r="F34" s="79">
        <f>D34*E34</f>
        <v>-927.2</v>
      </c>
      <c r="G34" s="80">
        <f>F34</f>
        <v>-927.2</v>
      </c>
      <c r="I34" s="285" t="s">
        <v>176</v>
      </c>
      <c r="J34" s="286"/>
      <c r="K34" s="7"/>
      <c r="L34" s="7"/>
      <c r="M34" s="248"/>
      <c r="N34" s="166"/>
      <c r="O34" t="s">
        <v>258</v>
      </c>
      <c r="Q34" s="127" t="s">
        <v>259</v>
      </c>
      <c r="R34" s="127"/>
    </row>
    <row r="35" spans="1:18" x14ac:dyDescent="0.2">
      <c r="A35" s="273"/>
      <c r="B35" s="291" t="s">
        <v>196</v>
      </c>
      <c r="C35" s="292"/>
      <c r="D35" s="81"/>
      <c r="E35" s="82"/>
      <c r="F35" s="79">
        <f>D35*E35</f>
        <v>0</v>
      </c>
      <c r="G35" s="84">
        <f>E35</f>
        <v>0</v>
      </c>
      <c r="I35" s="260"/>
      <c r="J35" s="247"/>
      <c r="K35" s="7"/>
      <c r="L35" s="7"/>
      <c r="M35" s="248"/>
      <c r="N35" s="166"/>
      <c r="Q35" s="127" t="s">
        <v>260</v>
      </c>
      <c r="R35" s="127"/>
    </row>
    <row r="36" spans="1:18" ht="13.5" thickBot="1" x14ac:dyDescent="0.25">
      <c r="A36" s="273"/>
      <c r="B36" s="277"/>
      <c r="C36" s="277"/>
      <c r="D36" s="81"/>
      <c r="E36" s="82"/>
      <c r="F36" s="83">
        <f>D36*E36</f>
        <v>0</v>
      </c>
      <c r="G36" s="84"/>
      <c r="I36" s="285" t="s">
        <v>66</v>
      </c>
      <c r="J36" s="286"/>
      <c r="K36" s="7"/>
      <c r="L36" s="7"/>
      <c r="M36" s="248">
        <v>18</v>
      </c>
      <c r="N36" s="166">
        <f>L36*M36</f>
        <v>0</v>
      </c>
      <c r="O36" t="s">
        <v>261</v>
      </c>
      <c r="Q36" t="s">
        <v>262</v>
      </c>
    </row>
    <row r="37" spans="1:18" x14ac:dyDescent="0.2">
      <c r="A37" s="44"/>
      <c r="B37" s="296" t="s">
        <v>195</v>
      </c>
      <c r="C37" s="297"/>
      <c r="D37" s="198"/>
      <c r="E37" s="195">
        <v>-205.41</v>
      </c>
      <c r="F37" s="190"/>
      <c r="G37" s="191"/>
      <c r="I37" s="257" t="s">
        <v>179</v>
      </c>
      <c r="J37" s="32"/>
      <c r="K37" s="32"/>
      <c r="L37" s="32"/>
      <c r="M37" s="33"/>
      <c r="N37" s="258"/>
      <c r="O37" t="s">
        <v>263</v>
      </c>
      <c r="Q37" s="127"/>
      <c r="R37" s="127"/>
    </row>
    <row r="38" spans="1:18" x14ac:dyDescent="0.2">
      <c r="A38" s="44"/>
      <c r="B38" s="298" t="s">
        <v>268</v>
      </c>
      <c r="C38" s="299"/>
      <c r="D38" s="199"/>
      <c r="E38" s="196">
        <v>-68.03</v>
      </c>
      <c r="F38" s="189"/>
      <c r="G38" s="192"/>
      <c r="I38" s="257"/>
      <c r="J38" s="32"/>
      <c r="K38" s="32"/>
      <c r="L38" s="32"/>
      <c r="M38" s="33"/>
      <c r="N38" s="258"/>
      <c r="O38" s="159" t="s">
        <v>87</v>
      </c>
      <c r="P38" s="159"/>
      <c r="Q38" s="127"/>
      <c r="R38" s="127"/>
    </row>
    <row r="39" spans="1:18" ht="13.5" thickBot="1" x14ac:dyDescent="0.25">
      <c r="A39" s="44"/>
      <c r="B39" s="300" t="s">
        <v>194</v>
      </c>
      <c r="C39" s="301"/>
      <c r="D39" s="200"/>
      <c r="E39" s="197"/>
      <c r="F39" s="193"/>
      <c r="G39" s="194">
        <f>E37+E39+E38</f>
        <v>-273.44</v>
      </c>
      <c r="I39" s="257"/>
      <c r="J39" s="32"/>
      <c r="K39" s="32"/>
      <c r="L39" s="32"/>
      <c r="M39" s="33"/>
      <c r="N39" s="258"/>
      <c r="Q39" s="127"/>
      <c r="R39" s="127"/>
    </row>
    <row r="40" spans="1:18" ht="13.5" thickBot="1" x14ac:dyDescent="0.25">
      <c r="B40" s="293" t="s">
        <v>10</v>
      </c>
      <c r="C40" s="293"/>
      <c r="D40" s="45">
        <v>1</v>
      </c>
      <c r="E40" s="46">
        <v>-55.66</v>
      </c>
      <c r="F40" s="47">
        <f>D40*E40</f>
        <v>-55.66</v>
      </c>
      <c r="G40" s="48">
        <f>F40</f>
        <v>-55.66</v>
      </c>
      <c r="I40" s="261" t="s">
        <v>177</v>
      </c>
      <c r="J40" s="26"/>
      <c r="K40" s="26"/>
      <c r="L40" s="26"/>
      <c r="M40" s="27"/>
      <c r="N40" s="256">
        <f>N28+N34+N36+N33</f>
        <v>6557</v>
      </c>
      <c r="Q40" s="127"/>
      <c r="R40" s="127"/>
    </row>
    <row r="41" spans="1:18" ht="13.5" thickBot="1" x14ac:dyDescent="0.25">
      <c r="B41" s="302" t="s">
        <v>3</v>
      </c>
      <c r="C41" s="302"/>
      <c r="D41" s="302"/>
      <c r="E41" s="49" t="s">
        <v>28</v>
      </c>
      <c r="F41" s="50">
        <f>F14+F23+F24+F32+F37</f>
        <v>-2928</v>
      </c>
      <c r="G41" s="51">
        <f>SUM(G9:G40)</f>
        <v>-5126.7599999999993</v>
      </c>
      <c r="I41" s="303" t="s">
        <v>15</v>
      </c>
      <c r="J41" s="304"/>
      <c r="K41" s="304"/>
      <c r="L41" s="262" t="s">
        <v>1</v>
      </c>
      <c r="M41" s="305">
        <f>N40-N22</f>
        <v>6827</v>
      </c>
      <c r="N41" s="306"/>
    </row>
    <row r="42" spans="1:18" ht="13.5" thickBot="1" x14ac:dyDescent="0.25">
      <c r="B42" t="s">
        <v>72</v>
      </c>
    </row>
    <row r="43" spans="1:18" ht="12.75" customHeight="1" thickBot="1" x14ac:dyDescent="0.25">
      <c r="K43" s="307" t="s">
        <v>67</v>
      </c>
      <c r="L43" s="307"/>
      <c r="M43" s="308">
        <f>M41+G41</f>
        <v>1700.2400000000007</v>
      </c>
      <c r="N43" s="308"/>
    </row>
    <row r="44" spans="1:18" ht="13.5" thickBot="1" x14ac:dyDescent="0.25">
      <c r="K44" s="307"/>
      <c r="L44" s="307"/>
      <c r="M44" s="308"/>
      <c r="N44" s="308"/>
    </row>
  </sheetData>
  <sheetProtection selectLockedCells="1" selectUnlockedCells="1"/>
  <mergeCells count="52">
    <mergeCell ref="B41:D41"/>
    <mergeCell ref="I41:K41"/>
    <mergeCell ref="M41:N41"/>
    <mergeCell ref="K43:L44"/>
    <mergeCell ref="M43:N44"/>
    <mergeCell ref="B40:C40"/>
    <mergeCell ref="B30:C30"/>
    <mergeCell ref="J30:K30"/>
    <mergeCell ref="B31:C31"/>
    <mergeCell ref="B32:C32"/>
    <mergeCell ref="B36:C36"/>
    <mergeCell ref="I36:J36"/>
    <mergeCell ref="B37:C37"/>
    <mergeCell ref="B38:C38"/>
    <mergeCell ref="B39:C39"/>
    <mergeCell ref="A33:A36"/>
    <mergeCell ref="B33:C33"/>
    <mergeCell ref="I33:L33"/>
    <mergeCell ref="B34:C34"/>
    <mergeCell ref="I34:J34"/>
    <mergeCell ref="B35:C35"/>
    <mergeCell ref="B24:C24"/>
    <mergeCell ref="I24:J24"/>
    <mergeCell ref="A25:A31"/>
    <mergeCell ref="B25:C25"/>
    <mergeCell ref="B26:C26"/>
    <mergeCell ref="I26:K26"/>
    <mergeCell ref="B27:C27"/>
    <mergeCell ref="I27:K27"/>
    <mergeCell ref="B28:C28"/>
    <mergeCell ref="B29:C29"/>
    <mergeCell ref="I20:J20"/>
    <mergeCell ref="B21:C21"/>
    <mergeCell ref="B22:C22"/>
    <mergeCell ref="I22:K22"/>
    <mergeCell ref="B23:C23"/>
    <mergeCell ref="I23:J23"/>
    <mergeCell ref="B15:C15"/>
    <mergeCell ref="A16:A23"/>
    <mergeCell ref="B16:C16"/>
    <mergeCell ref="B17:C17"/>
    <mergeCell ref="B18:C18"/>
    <mergeCell ref="B19:C19"/>
    <mergeCell ref="B20:C20"/>
    <mergeCell ref="A8:A14"/>
    <mergeCell ref="B8:C8"/>
    <mergeCell ref="B9:C9"/>
    <mergeCell ref="B10:C10"/>
    <mergeCell ref="B11:C11"/>
    <mergeCell ref="B12:C12"/>
    <mergeCell ref="B13:C13"/>
    <mergeCell ref="B14:C14"/>
  </mergeCells>
  <pageMargins left="0.23622047244094491" right="0.23622047244094491" top="0" bottom="0" header="0.31496062992125984" footer="0.31496062992125984"/>
  <pageSetup paperSize="9" scale="73" firstPageNumber="0" orientation="landscape" horizontalDpi="4294967293" verticalDpi="300" r:id="rId1"/>
  <headerFooter alignWithMargins="0">
    <oddHeader>&amp;C&amp;A</oddHeader>
    <oddFooter>&amp;L&amp;D&amp;T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4"/>
  <sheetViews>
    <sheetView topLeftCell="A13" zoomScaleNormal="100" workbookViewId="0">
      <selection activeCell="N31" sqref="N31:N32"/>
    </sheetView>
  </sheetViews>
  <sheetFormatPr defaultRowHeight="12.75" x14ac:dyDescent="0.2"/>
  <cols>
    <col min="1" max="1" width="3.28515625" customWidth="1"/>
    <col min="2" max="2" width="12.42578125" customWidth="1"/>
    <col min="3" max="3" width="15" customWidth="1"/>
    <col min="4" max="4" width="4" customWidth="1"/>
    <col min="5" max="5" width="16.5703125" customWidth="1"/>
    <col min="6" max="6" width="14.42578125" customWidth="1"/>
    <col min="7" max="7" width="13.85546875" customWidth="1"/>
    <col min="8" max="8" width="3.85546875" customWidth="1"/>
    <col min="9" max="9" width="17.28515625" bestFit="1" customWidth="1"/>
    <col min="10" max="11" width="8.7109375" customWidth="1"/>
    <col min="13" max="13" width="17.85546875" customWidth="1"/>
    <col min="14" max="14" width="14.85546875" customWidth="1"/>
    <col min="15" max="15" width="10.85546875" bestFit="1" customWidth="1"/>
  </cols>
  <sheetData>
    <row r="2" spans="1:14" x14ac:dyDescent="0.2">
      <c r="B2" t="s">
        <v>0</v>
      </c>
      <c r="C2" s="5"/>
      <c r="E2" s="5"/>
    </row>
    <row r="3" spans="1:14" x14ac:dyDescent="0.2">
      <c r="B3" t="s">
        <v>22</v>
      </c>
    </row>
    <row r="4" spans="1:14" x14ac:dyDescent="0.2">
      <c r="B4" t="s">
        <v>23</v>
      </c>
    </row>
    <row r="5" spans="1:14" x14ac:dyDescent="0.2">
      <c r="B5" t="s">
        <v>24</v>
      </c>
    </row>
    <row r="6" spans="1:14" x14ac:dyDescent="0.2">
      <c r="B6" t="s">
        <v>25</v>
      </c>
    </row>
    <row r="7" spans="1:14" ht="13.5" thickBot="1" x14ac:dyDescent="0.25">
      <c r="B7" t="s">
        <v>68</v>
      </c>
    </row>
    <row r="8" spans="1:14" ht="13.5" thickBot="1" x14ac:dyDescent="0.25">
      <c r="A8" s="273" t="s">
        <v>4</v>
      </c>
      <c r="B8" s="274" t="s">
        <v>3</v>
      </c>
      <c r="C8" s="274"/>
      <c r="D8" s="71" t="s">
        <v>26</v>
      </c>
      <c r="E8" s="71" t="s">
        <v>27</v>
      </c>
      <c r="F8" s="72" t="s">
        <v>28</v>
      </c>
      <c r="G8" s="73"/>
      <c r="I8" s="68" t="s">
        <v>29</v>
      </c>
      <c r="J8" s="69" t="s">
        <v>30</v>
      </c>
      <c r="K8" s="69" t="s">
        <v>31</v>
      </c>
      <c r="L8" s="69" t="s">
        <v>26</v>
      </c>
      <c r="M8" s="69" t="s">
        <v>32</v>
      </c>
      <c r="N8" s="70" t="s">
        <v>28</v>
      </c>
    </row>
    <row r="9" spans="1:14" x14ac:dyDescent="0.2">
      <c r="A9" s="273"/>
      <c r="B9" s="275" t="s">
        <v>33</v>
      </c>
      <c r="C9" s="275"/>
      <c r="D9" s="74"/>
      <c r="E9" s="75"/>
      <c r="F9" s="76">
        <f t="shared" ref="F9:F12" si="0">D9*E9</f>
        <v>0</v>
      </c>
      <c r="G9" s="77"/>
      <c r="I9" s="97"/>
      <c r="J9" s="7"/>
      <c r="K9" s="7"/>
      <c r="L9" s="7"/>
      <c r="M9" s="103"/>
      <c r="N9" s="8">
        <f t="shared" ref="N9:N19" si="1">L9*M9</f>
        <v>0</v>
      </c>
    </row>
    <row r="10" spans="1:14" x14ac:dyDescent="0.2">
      <c r="A10" s="273"/>
      <c r="B10" s="276" t="s">
        <v>34</v>
      </c>
      <c r="C10" s="276"/>
      <c r="D10" s="78"/>
      <c r="E10" s="94"/>
      <c r="F10" s="79">
        <f t="shared" si="0"/>
        <v>0</v>
      </c>
      <c r="G10" s="80"/>
      <c r="I10" s="97"/>
      <c r="J10" s="7"/>
      <c r="K10" s="7"/>
      <c r="L10" s="7"/>
      <c r="M10" s="103"/>
      <c r="N10" s="8">
        <f t="shared" si="1"/>
        <v>0</v>
      </c>
    </row>
    <row r="11" spans="1:14" x14ac:dyDescent="0.2">
      <c r="A11" s="273"/>
      <c r="B11" s="276" t="s">
        <v>35</v>
      </c>
      <c r="C11" s="276"/>
      <c r="D11" s="78"/>
      <c r="E11" s="94"/>
      <c r="F11" s="79">
        <f t="shared" si="0"/>
        <v>0</v>
      </c>
      <c r="G11" s="80"/>
      <c r="I11" s="97"/>
      <c r="J11" s="7"/>
      <c r="K11" s="7"/>
      <c r="L11" s="7"/>
      <c r="M11" s="103"/>
      <c r="N11" s="8">
        <f t="shared" si="1"/>
        <v>0</v>
      </c>
    </row>
    <row r="12" spans="1:14" x14ac:dyDescent="0.2">
      <c r="A12" s="273"/>
      <c r="B12" s="276" t="s">
        <v>37</v>
      </c>
      <c r="C12" s="276"/>
      <c r="D12" s="78"/>
      <c r="E12" s="94"/>
      <c r="F12" s="79">
        <f t="shared" si="0"/>
        <v>0</v>
      </c>
      <c r="G12" s="80"/>
      <c r="I12" s="97"/>
      <c r="J12" s="7"/>
      <c r="K12" s="7"/>
      <c r="L12" s="7"/>
      <c r="M12" s="188"/>
      <c r="N12" s="8">
        <f t="shared" ref="N12" si="2">L12*M12</f>
        <v>0</v>
      </c>
    </row>
    <row r="13" spans="1:14" ht="13.5" thickBot="1" x14ac:dyDescent="0.25">
      <c r="A13" s="273"/>
      <c r="B13" s="277" t="s">
        <v>184</v>
      </c>
      <c r="C13" s="277"/>
      <c r="D13" s="81"/>
      <c r="E13" s="82"/>
      <c r="F13" s="83">
        <f>E13</f>
        <v>0</v>
      </c>
      <c r="G13" s="84"/>
      <c r="I13" s="97"/>
      <c r="J13" s="7"/>
      <c r="K13" s="7"/>
      <c r="L13" s="7"/>
      <c r="M13" s="103"/>
      <c r="N13" s="8">
        <f t="shared" si="1"/>
        <v>0</v>
      </c>
    </row>
    <row r="14" spans="1:14" ht="13.5" thickBot="1" x14ac:dyDescent="0.25">
      <c r="A14" s="273"/>
      <c r="B14" s="278" t="s">
        <v>40</v>
      </c>
      <c r="C14" s="278"/>
      <c r="D14" s="9"/>
      <c r="E14" s="10"/>
      <c r="F14" s="11">
        <f>SUM(F9:F13)</f>
        <v>0</v>
      </c>
      <c r="G14" s="12">
        <f>F14</f>
        <v>0</v>
      </c>
      <c r="I14" s="97"/>
      <c r="J14" s="7"/>
      <c r="K14" s="7"/>
      <c r="L14" s="7"/>
      <c r="M14" s="103"/>
      <c r="N14" s="8">
        <f t="shared" si="1"/>
        <v>0</v>
      </c>
    </row>
    <row r="15" spans="1:14" ht="13.5" thickBot="1" x14ac:dyDescent="0.25">
      <c r="B15" s="279" t="s">
        <v>7</v>
      </c>
      <c r="C15" s="279"/>
      <c r="D15" s="74"/>
      <c r="E15" s="75">
        <v>0</v>
      </c>
      <c r="F15" s="76">
        <f t="shared" ref="F15:F22" si="3">D15*E15</f>
        <v>0</v>
      </c>
      <c r="G15" s="77">
        <f>F15</f>
        <v>0</v>
      </c>
      <c r="I15" s="97"/>
      <c r="J15" s="7"/>
      <c r="K15" s="7"/>
      <c r="L15" s="7"/>
      <c r="M15" s="103"/>
      <c r="N15" s="8">
        <f t="shared" si="1"/>
        <v>0</v>
      </c>
    </row>
    <row r="16" spans="1:14" x14ac:dyDescent="0.2">
      <c r="A16" s="273" t="s">
        <v>5</v>
      </c>
      <c r="B16" s="280" t="s">
        <v>41</v>
      </c>
      <c r="C16" s="280"/>
      <c r="D16" s="78"/>
      <c r="E16" s="94"/>
      <c r="F16" s="79">
        <f t="shared" si="3"/>
        <v>0</v>
      </c>
      <c r="G16" s="80"/>
      <c r="I16" s="97"/>
      <c r="J16" s="7"/>
      <c r="K16" s="7"/>
      <c r="L16" s="7"/>
      <c r="M16" s="103"/>
      <c r="N16" s="8">
        <f t="shared" si="1"/>
        <v>0</v>
      </c>
    </row>
    <row r="17" spans="1:15" x14ac:dyDescent="0.2">
      <c r="A17" s="273"/>
      <c r="B17" s="276" t="s">
        <v>42</v>
      </c>
      <c r="C17" s="276"/>
      <c r="D17" s="78"/>
      <c r="E17" s="94"/>
      <c r="F17" s="79">
        <f t="shared" si="3"/>
        <v>0</v>
      </c>
      <c r="G17" s="80"/>
      <c r="I17" s="13"/>
      <c r="J17" s="14"/>
      <c r="K17" s="14"/>
      <c r="L17" s="14"/>
      <c r="M17" s="15"/>
      <c r="N17" s="16">
        <f t="shared" si="1"/>
        <v>0</v>
      </c>
    </row>
    <row r="18" spans="1:15" ht="13.5" thickBot="1" x14ac:dyDescent="0.25">
      <c r="A18" s="273"/>
      <c r="B18" s="276" t="s">
        <v>43</v>
      </c>
      <c r="C18" s="276"/>
      <c r="D18" s="78"/>
      <c r="E18" s="94"/>
      <c r="F18" s="79">
        <f t="shared" si="3"/>
        <v>0</v>
      </c>
      <c r="G18" s="80"/>
      <c r="I18" s="97"/>
      <c r="J18" s="7"/>
      <c r="K18" s="7"/>
      <c r="L18" s="7"/>
      <c r="M18" s="103"/>
      <c r="N18" s="8">
        <f t="shared" si="1"/>
        <v>0</v>
      </c>
    </row>
    <row r="19" spans="1:15" ht="13.5" thickBot="1" x14ac:dyDescent="0.25">
      <c r="A19" s="273"/>
      <c r="B19" s="280" t="s">
        <v>44</v>
      </c>
      <c r="C19" s="280"/>
      <c r="D19" s="78"/>
      <c r="E19" s="94"/>
      <c r="F19" s="79">
        <f t="shared" si="3"/>
        <v>0</v>
      </c>
      <c r="G19" s="80"/>
      <c r="I19" s="17"/>
      <c r="J19" s="18"/>
      <c r="K19" s="18"/>
      <c r="L19" s="18"/>
      <c r="M19" s="19"/>
      <c r="N19" s="8">
        <f t="shared" si="1"/>
        <v>0</v>
      </c>
    </row>
    <row r="20" spans="1:15" ht="13.5" thickBot="1" x14ac:dyDescent="0.25">
      <c r="A20" s="273"/>
      <c r="B20" s="276" t="s">
        <v>45</v>
      </c>
      <c r="C20" s="276"/>
      <c r="D20" s="78"/>
      <c r="E20" s="94"/>
      <c r="F20" s="79">
        <f t="shared" si="3"/>
        <v>0</v>
      </c>
      <c r="G20" s="80"/>
      <c r="I20" s="312" t="s">
        <v>46</v>
      </c>
      <c r="J20" s="282"/>
      <c r="K20" s="20"/>
      <c r="L20" s="20">
        <f>SUM(L9:L18)</f>
        <v>0</v>
      </c>
      <c r="M20" s="10"/>
      <c r="N20" s="21">
        <f>SUM(N9:N18)</f>
        <v>0</v>
      </c>
    </row>
    <row r="21" spans="1:15" x14ac:dyDescent="0.2">
      <c r="A21" s="273"/>
      <c r="B21" s="276" t="s">
        <v>45</v>
      </c>
      <c r="C21" s="276"/>
      <c r="D21" s="81"/>
      <c r="E21" s="82"/>
      <c r="F21" s="79">
        <f t="shared" si="3"/>
        <v>0</v>
      </c>
      <c r="G21" s="84"/>
      <c r="I21" s="90"/>
      <c r="J21" s="90"/>
      <c r="K21" s="91"/>
      <c r="L21" s="91"/>
      <c r="M21" s="92"/>
      <c r="N21" s="93"/>
    </row>
    <row r="22" spans="1:15" ht="13.5" thickBot="1" x14ac:dyDescent="0.25">
      <c r="A22" s="273"/>
      <c r="B22" s="277" t="s">
        <v>47</v>
      </c>
      <c r="C22" s="277"/>
      <c r="D22" s="81"/>
      <c r="E22" s="82"/>
      <c r="F22" s="79">
        <f t="shared" si="3"/>
        <v>0</v>
      </c>
      <c r="G22" s="84"/>
      <c r="I22" s="284" t="s">
        <v>55</v>
      </c>
      <c r="J22" s="284"/>
      <c r="K22" s="284"/>
      <c r="L22" s="7"/>
      <c r="M22" s="121"/>
      <c r="N22" s="8">
        <v>0</v>
      </c>
    </row>
    <row r="23" spans="1:15" ht="13.5" thickBot="1" x14ac:dyDescent="0.25">
      <c r="A23" s="273"/>
      <c r="B23" s="278" t="s">
        <v>49</v>
      </c>
      <c r="C23" s="278"/>
      <c r="D23" s="9"/>
      <c r="E23" s="10"/>
      <c r="F23" s="25">
        <f>SUM(F16:F22)</f>
        <v>0</v>
      </c>
      <c r="G23" s="125">
        <f>F23</f>
        <v>0</v>
      </c>
      <c r="I23" s="310"/>
      <c r="J23" s="286"/>
      <c r="K23" s="7"/>
      <c r="L23" s="7"/>
      <c r="M23" s="103"/>
      <c r="N23" s="8">
        <f>L23*M23</f>
        <v>0</v>
      </c>
    </row>
    <row r="24" spans="1:15" ht="13.5" thickBot="1" x14ac:dyDescent="0.25">
      <c r="B24" s="278" t="s">
        <v>51</v>
      </c>
      <c r="C24" s="278"/>
      <c r="D24" s="9"/>
      <c r="E24" s="10"/>
      <c r="F24" s="25">
        <f>E24*D24</f>
        <v>0</v>
      </c>
      <c r="G24" s="21">
        <f>F24</f>
        <v>0</v>
      </c>
      <c r="I24" s="311"/>
      <c r="J24" s="288"/>
      <c r="K24" s="26"/>
      <c r="L24" s="26"/>
      <c r="M24" s="33"/>
      <c r="N24" s="34">
        <f ca="1">SUM(N22:N24)</f>
        <v>0</v>
      </c>
    </row>
    <row r="25" spans="1:15" x14ac:dyDescent="0.2">
      <c r="A25" s="273" t="s">
        <v>8</v>
      </c>
      <c r="B25" s="275" t="s">
        <v>69</v>
      </c>
      <c r="C25" s="275"/>
      <c r="D25" s="74"/>
      <c r="E25" s="75"/>
      <c r="F25" s="76">
        <f t="shared" ref="F25:F30" si="4">D25*E25</f>
        <v>0</v>
      </c>
      <c r="G25" s="77"/>
      <c r="I25" s="13" t="s">
        <v>174</v>
      </c>
      <c r="J25" s="14"/>
      <c r="K25" s="14"/>
      <c r="L25" s="204"/>
      <c r="M25" s="208"/>
      <c r="N25" s="164">
        <f>N20+N22</f>
        <v>0</v>
      </c>
    </row>
    <row r="26" spans="1:15" x14ac:dyDescent="0.2">
      <c r="A26" s="273"/>
      <c r="B26" s="276" t="s">
        <v>54</v>
      </c>
      <c r="C26" s="276"/>
      <c r="D26" s="78"/>
      <c r="E26" s="94"/>
      <c r="F26" s="79">
        <f t="shared" si="4"/>
        <v>0</v>
      </c>
      <c r="G26" s="80"/>
      <c r="I26" s="284" t="s">
        <v>175</v>
      </c>
      <c r="J26" s="284"/>
      <c r="K26" s="284"/>
      <c r="L26" s="205"/>
      <c r="M26" s="209"/>
      <c r="N26" s="166">
        <v>0</v>
      </c>
    </row>
    <row r="27" spans="1:15" x14ac:dyDescent="0.2">
      <c r="A27" s="273"/>
      <c r="B27" s="276" t="s">
        <v>56</v>
      </c>
      <c r="C27" s="276"/>
      <c r="D27" s="78"/>
      <c r="E27" s="94"/>
      <c r="F27" s="79">
        <f t="shared" si="4"/>
        <v>0</v>
      </c>
      <c r="G27" s="80"/>
      <c r="I27" s="284"/>
      <c r="J27" s="284"/>
      <c r="K27" s="284"/>
      <c r="L27" s="206"/>
      <c r="M27" s="209"/>
      <c r="N27" s="210"/>
    </row>
    <row r="28" spans="1:15" ht="13.5" thickBot="1" x14ac:dyDescent="0.25">
      <c r="A28" s="273"/>
      <c r="B28" s="276" t="s">
        <v>70</v>
      </c>
      <c r="C28" s="276"/>
      <c r="D28" s="78"/>
      <c r="E28" s="94"/>
      <c r="F28" s="79">
        <f t="shared" si="4"/>
        <v>0</v>
      </c>
      <c r="G28" s="80"/>
      <c r="I28" s="31"/>
      <c r="J28" s="32"/>
      <c r="K28" s="32"/>
      <c r="L28" s="207"/>
      <c r="M28" s="211"/>
      <c r="N28" s="170">
        <f>SUM(N25:N27)</f>
        <v>0</v>
      </c>
    </row>
    <row r="29" spans="1:15" x14ac:dyDescent="0.2">
      <c r="A29" s="273"/>
      <c r="B29" s="276" t="s">
        <v>71</v>
      </c>
      <c r="C29" s="276"/>
      <c r="D29" s="78"/>
      <c r="E29" s="94"/>
      <c r="F29" s="79">
        <f t="shared" si="4"/>
        <v>0</v>
      </c>
      <c r="G29" s="80"/>
      <c r="I29" s="161" t="s">
        <v>16</v>
      </c>
      <c r="J29" s="162"/>
      <c r="K29" s="162"/>
      <c r="L29" s="162"/>
      <c r="M29" s="202"/>
      <c r="N29" s="191"/>
      <c r="O29" s="127"/>
    </row>
    <row r="30" spans="1:15" x14ac:dyDescent="0.2">
      <c r="A30" s="273"/>
      <c r="B30" s="276" t="s">
        <v>61</v>
      </c>
      <c r="C30" s="276"/>
      <c r="D30" s="78"/>
      <c r="E30" s="94"/>
      <c r="F30" s="79">
        <f t="shared" si="4"/>
        <v>0</v>
      </c>
      <c r="G30" s="80"/>
      <c r="I30" s="165" t="s">
        <v>17</v>
      </c>
      <c r="J30" s="294"/>
      <c r="K30" s="295"/>
      <c r="L30" s="38"/>
      <c r="M30" s="201"/>
      <c r="N30" s="203"/>
    </row>
    <row r="31" spans="1:15" ht="13.5" thickBot="1" x14ac:dyDescent="0.25">
      <c r="A31" s="273"/>
      <c r="B31" s="277" t="s">
        <v>62</v>
      </c>
      <c r="C31" s="277"/>
      <c r="D31" s="81"/>
      <c r="E31" s="82"/>
      <c r="F31" s="83">
        <f>E31</f>
        <v>0</v>
      </c>
      <c r="G31" s="84"/>
      <c r="I31" s="165" t="s">
        <v>18</v>
      </c>
      <c r="J31" s="7"/>
      <c r="K31" s="7"/>
      <c r="L31" s="7"/>
      <c r="M31" s="39"/>
      <c r="N31" s="166"/>
      <c r="O31" s="127"/>
    </row>
    <row r="32" spans="1:15" ht="13.5" thickBot="1" x14ac:dyDescent="0.25">
      <c r="A32" s="40"/>
      <c r="B32" s="278" t="s">
        <v>8</v>
      </c>
      <c r="C32" s="278"/>
      <c r="D32" s="9"/>
      <c r="E32" s="10"/>
      <c r="F32" s="25">
        <f>SUM(F25:F31)</f>
        <v>0</v>
      </c>
      <c r="G32" s="21">
        <f>F32</f>
        <v>0</v>
      </c>
      <c r="I32" s="167"/>
      <c r="J32" s="168"/>
      <c r="K32" s="168"/>
      <c r="L32" s="168"/>
      <c r="M32" s="169"/>
      <c r="N32" s="170"/>
    </row>
    <row r="33" spans="1:14" x14ac:dyDescent="0.2">
      <c r="A33" s="273" t="s">
        <v>9</v>
      </c>
      <c r="B33" s="275" t="s">
        <v>63</v>
      </c>
      <c r="C33" s="275"/>
      <c r="D33" s="74"/>
      <c r="E33" s="75"/>
      <c r="F33" s="76">
        <f>D33*E33</f>
        <v>0</v>
      </c>
      <c r="G33" s="77">
        <f>F33</f>
        <v>0</v>
      </c>
      <c r="I33" s="290" t="s">
        <v>64</v>
      </c>
      <c r="J33" s="290"/>
      <c r="K33" s="290"/>
      <c r="L33" s="290"/>
      <c r="M33" s="15"/>
      <c r="N33" s="43">
        <f>N32-N28</f>
        <v>0</v>
      </c>
    </row>
    <row r="34" spans="1:14" x14ac:dyDescent="0.2">
      <c r="A34" s="273"/>
      <c r="B34" s="276" t="s">
        <v>65</v>
      </c>
      <c r="C34" s="276"/>
      <c r="D34" s="78"/>
      <c r="E34" s="94"/>
      <c r="F34" s="79">
        <f>D34*E34</f>
        <v>0</v>
      </c>
      <c r="G34" s="80"/>
      <c r="I34" s="310" t="s">
        <v>176</v>
      </c>
      <c r="J34" s="286"/>
      <c r="K34" s="7"/>
      <c r="L34" s="7"/>
      <c r="M34" s="103"/>
      <c r="N34" s="8"/>
    </row>
    <row r="35" spans="1:14" x14ac:dyDescent="0.2">
      <c r="A35" s="273"/>
      <c r="B35" s="291" t="s">
        <v>205</v>
      </c>
      <c r="C35" s="292"/>
      <c r="D35" s="81"/>
      <c r="E35" s="82"/>
      <c r="F35" s="79">
        <f>D35*E35</f>
        <v>0</v>
      </c>
      <c r="G35" s="84">
        <f>E35</f>
        <v>0</v>
      </c>
      <c r="I35" s="176"/>
      <c r="J35" s="176"/>
      <c r="K35" s="7"/>
      <c r="L35" s="7"/>
      <c r="M35" s="177"/>
      <c r="N35" s="8"/>
    </row>
    <row r="36" spans="1:14" ht="13.5" thickBot="1" x14ac:dyDescent="0.25">
      <c r="A36" s="273"/>
      <c r="B36" s="277" t="s">
        <v>181</v>
      </c>
      <c r="C36" s="277"/>
      <c r="D36" s="81"/>
      <c r="E36" s="82"/>
      <c r="F36" s="83">
        <f>D36*E36</f>
        <v>0</v>
      </c>
      <c r="G36" s="84"/>
      <c r="I36" s="310" t="s">
        <v>66</v>
      </c>
      <c r="J36" s="286"/>
      <c r="K36" s="7"/>
      <c r="L36" s="7">
        <v>1</v>
      </c>
      <c r="M36" s="121">
        <v>19</v>
      </c>
      <c r="N36" s="8"/>
    </row>
    <row r="37" spans="1:14" x14ac:dyDescent="0.2">
      <c r="A37" s="44"/>
      <c r="B37" s="296"/>
      <c r="C37" s="297"/>
      <c r="D37" s="198"/>
      <c r="E37" s="195"/>
      <c r="F37" s="190"/>
      <c r="G37" s="191"/>
      <c r="I37" s="31" t="s">
        <v>179</v>
      </c>
      <c r="J37" s="32"/>
      <c r="K37" s="32"/>
      <c r="L37" s="32"/>
      <c r="M37" s="33"/>
      <c r="N37" s="34"/>
    </row>
    <row r="38" spans="1:14" x14ac:dyDescent="0.2">
      <c r="A38" s="44"/>
      <c r="B38" s="298"/>
      <c r="C38" s="299"/>
      <c r="D38" s="199"/>
      <c r="E38" s="196"/>
      <c r="F38" s="189"/>
      <c r="G38" s="192"/>
      <c r="I38" s="31"/>
      <c r="J38" s="32"/>
      <c r="K38" s="32"/>
      <c r="L38" s="32"/>
      <c r="M38" s="33"/>
      <c r="N38" s="34"/>
    </row>
    <row r="39" spans="1:14" ht="13.5" thickBot="1" x14ac:dyDescent="0.25">
      <c r="A39" s="44"/>
      <c r="B39" s="300"/>
      <c r="C39" s="301"/>
      <c r="D39" s="200"/>
      <c r="E39" s="197"/>
      <c r="F39" s="193"/>
      <c r="G39" s="194">
        <f>E37+E39+E38</f>
        <v>0</v>
      </c>
      <c r="I39" s="31"/>
      <c r="J39" s="32"/>
      <c r="K39" s="32"/>
      <c r="L39" s="32"/>
      <c r="M39" s="33"/>
      <c r="N39" s="34"/>
    </row>
    <row r="40" spans="1:14" ht="13.5" thickBot="1" x14ac:dyDescent="0.25">
      <c r="B40" s="293" t="s">
        <v>10</v>
      </c>
      <c r="C40" s="293"/>
      <c r="D40" s="45"/>
      <c r="E40" s="46"/>
      <c r="F40" s="47">
        <f>D40*E40</f>
        <v>0</v>
      </c>
      <c r="G40" s="48">
        <f>F40</f>
        <v>0</v>
      </c>
      <c r="I40" s="2" t="s">
        <v>177</v>
      </c>
      <c r="J40" s="26"/>
      <c r="K40" s="26"/>
      <c r="L40" s="26"/>
      <c r="M40" s="27"/>
      <c r="N40" s="28">
        <f>N28+N34+N36+N33</f>
        <v>0</v>
      </c>
    </row>
    <row r="41" spans="1:14" ht="13.5" thickBot="1" x14ac:dyDescent="0.25">
      <c r="B41" s="302" t="s">
        <v>3</v>
      </c>
      <c r="C41" s="302"/>
      <c r="D41" s="302"/>
      <c r="E41" s="49" t="s">
        <v>28</v>
      </c>
      <c r="F41" s="50">
        <f>F14+F23+F24+F32+F37</f>
        <v>0</v>
      </c>
      <c r="G41" s="51">
        <f>SUM(G9:G40)</f>
        <v>0</v>
      </c>
      <c r="I41" s="302" t="s">
        <v>15</v>
      </c>
      <c r="J41" s="302"/>
      <c r="K41" s="302"/>
      <c r="L41" s="52" t="s">
        <v>1</v>
      </c>
      <c r="M41" s="309">
        <f>N40-N22</f>
        <v>0</v>
      </c>
      <c r="N41" s="309"/>
    </row>
    <row r="42" spans="1:14" ht="13.5" thickBot="1" x14ac:dyDescent="0.25">
      <c r="B42" t="s">
        <v>72</v>
      </c>
    </row>
    <row r="43" spans="1:14" ht="12.75" customHeight="1" thickBot="1" x14ac:dyDescent="0.25">
      <c r="K43" s="307" t="s">
        <v>67</v>
      </c>
      <c r="L43" s="307"/>
      <c r="M43" s="308">
        <f>M41+G41</f>
        <v>0</v>
      </c>
      <c r="N43" s="308"/>
    </row>
    <row r="44" spans="1:14" ht="13.5" thickBot="1" x14ac:dyDescent="0.25">
      <c r="K44" s="307"/>
      <c r="L44" s="307"/>
      <c r="M44" s="308"/>
      <c r="N44" s="308"/>
    </row>
  </sheetData>
  <sheetProtection selectLockedCells="1" selectUnlockedCells="1"/>
  <mergeCells count="52">
    <mergeCell ref="A8:A14"/>
    <mergeCell ref="B8:C8"/>
    <mergeCell ref="B9:C9"/>
    <mergeCell ref="B10:C10"/>
    <mergeCell ref="B11:C11"/>
    <mergeCell ref="B12:C12"/>
    <mergeCell ref="B13:C13"/>
    <mergeCell ref="B14:C14"/>
    <mergeCell ref="B15:C15"/>
    <mergeCell ref="A16:A23"/>
    <mergeCell ref="B16:C16"/>
    <mergeCell ref="B17:C17"/>
    <mergeCell ref="B18:C18"/>
    <mergeCell ref="B19:C19"/>
    <mergeCell ref="B20:C20"/>
    <mergeCell ref="I20:J20"/>
    <mergeCell ref="B21:C21"/>
    <mergeCell ref="B22:C22"/>
    <mergeCell ref="B23:C23"/>
    <mergeCell ref="I23:J23"/>
    <mergeCell ref="I22:K22"/>
    <mergeCell ref="B24:C24"/>
    <mergeCell ref="I24:J24"/>
    <mergeCell ref="A25:A31"/>
    <mergeCell ref="B25:C25"/>
    <mergeCell ref="B26:C26"/>
    <mergeCell ref="I26:K26"/>
    <mergeCell ref="B27:C27"/>
    <mergeCell ref="I27:K27"/>
    <mergeCell ref="B28:C28"/>
    <mergeCell ref="B29:C29"/>
    <mergeCell ref="A33:A36"/>
    <mergeCell ref="B33:C33"/>
    <mergeCell ref="I33:L33"/>
    <mergeCell ref="B34:C34"/>
    <mergeCell ref="B36:C36"/>
    <mergeCell ref="I36:J36"/>
    <mergeCell ref="I34:J34"/>
    <mergeCell ref="K43:L44"/>
    <mergeCell ref="M43:N44"/>
    <mergeCell ref="B30:C30"/>
    <mergeCell ref="J30:K30"/>
    <mergeCell ref="B31:C31"/>
    <mergeCell ref="B32:C32"/>
    <mergeCell ref="B37:C37"/>
    <mergeCell ref="B40:C40"/>
    <mergeCell ref="B41:D41"/>
    <mergeCell ref="I41:K41"/>
    <mergeCell ref="M41:N41"/>
    <mergeCell ref="B35:C35"/>
    <mergeCell ref="B39:C39"/>
    <mergeCell ref="B38:C38"/>
  </mergeCells>
  <pageMargins left="0.23622047244094491" right="0.23622047244094491" top="0" bottom="0" header="0.31496062992125984" footer="0.31496062992125984"/>
  <pageSetup paperSize="9" scale="91" firstPageNumber="0" orientation="landscape" horizontalDpi="4294967293" verticalDpi="300" r:id="rId1"/>
  <headerFooter alignWithMargins="0">
    <oddHeader>&amp;C&amp;A</oddHeader>
    <oddFooter>&amp;L&amp;D&amp;T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3"/>
  <sheetViews>
    <sheetView topLeftCell="A4" workbookViewId="0">
      <selection activeCell="D16" sqref="D16"/>
    </sheetView>
  </sheetViews>
  <sheetFormatPr defaultRowHeight="12.75" x14ac:dyDescent="0.2"/>
  <cols>
    <col min="1" max="1" width="3.28515625" customWidth="1"/>
    <col min="2" max="2" width="12.42578125" customWidth="1"/>
    <col min="3" max="3" width="15" customWidth="1"/>
    <col min="4" max="4" width="5" bestFit="1" customWidth="1"/>
    <col min="5" max="5" width="16.5703125" customWidth="1"/>
    <col min="6" max="7" width="10.85546875" customWidth="1"/>
    <col min="8" max="8" width="3.85546875" customWidth="1"/>
    <col min="9" max="9" width="12.140625" customWidth="1"/>
    <col min="10" max="10" width="8.7109375" customWidth="1"/>
    <col min="11" max="11" width="5.42578125" bestFit="1" customWidth="1"/>
    <col min="13" max="13" width="17.85546875" customWidth="1"/>
    <col min="14" max="14" width="10.85546875" customWidth="1"/>
    <col min="15" max="15" width="3.5703125" bestFit="1" customWidth="1"/>
  </cols>
  <sheetData>
    <row r="2" spans="1:14" x14ac:dyDescent="0.2">
      <c r="B2" t="s">
        <v>0</v>
      </c>
      <c r="C2" s="5"/>
      <c r="E2" s="5"/>
    </row>
    <row r="3" spans="1:14" x14ac:dyDescent="0.2">
      <c r="B3" t="s">
        <v>22</v>
      </c>
    </row>
    <row r="4" spans="1:14" x14ac:dyDescent="0.2">
      <c r="B4" t="s">
        <v>23</v>
      </c>
    </row>
    <row r="5" spans="1:14" x14ac:dyDescent="0.2">
      <c r="B5" t="s">
        <v>24</v>
      </c>
    </row>
    <row r="6" spans="1:14" x14ac:dyDescent="0.2">
      <c r="B6" t="s">
        <v>25</v>
      </c>
    </row>
    <row r="7" spans="1:14" ht="13.5" thickBot="1" x14ac:dyDescent="0.25">
      <c r="B7" t="s">
        <v>68</v>
      </c>
    </row>
    <row r="8" spans="1:14" ht="13.5" thickBot="1" x14ac:dyDescent="0.25">
      <c r="A8" s="273" t="s">
        <v>4</v>
      </c>
      <c r="B8" s="274" t="s">
        <v>3</v>
      </c>
      <c r="C8" s="274"/>
      <c r="D8" s="71" t="s">
        <v>26</v>
      </c>
      <c r="E8" s="71" t="s">
        <v>27</v>
      </c>
      <c r="F8" s="72" t="s">
        <v>28</v>
      </c>
      <c r="G8" s="73"/>
      <c r="I8" s="68" t="s">
        <v>29</v>
      </c>
      <c r="J8" s="69" t="s">
        <v>30</v>
      </c>
      <c r="K8" s="69" t="s">
        <v>31</v>
      </c>
      <c r="L8" s="69" t="s">
        <v>26</v>
      </c>
      <c r="M8" s="69" t="s">
        <v>32</v>
      </c>
      <c r="N8" s="70" t="s">
        <v>28</v>
      </c>
    </row>
    <row r="9" spans="1:14" x14ac:dyDescent="0.2">
      <c r="A9" s="273"/>
      <c r="B9" s="275" t="s">
        <v>33</v>
      </c>
      <c r="C9" s="275"/>
      <c r="D9" s="74"/>
      <c r="E9" s="75"/>
      <c r="F9" s="76">
        <f t="shared" ref="F9:F15" si="0">D9*E9</f>
        <v>0</v>
      </c>
      <c r="G9" s="77"/>
      <c r="I9" s="97"/>
      <c r="J9" s="7"/>
      <c r="K9" s="7"/>
      <c r="L9" s="7"/>
      <c r="M9" s="101"/>
      <c r="N9" s="8">
        <f t="shared" ref="N9:N21" si="1">L9*M9</f>
        <v>0</v>
      </c>
    </row>
    <row r="10" spans="1:14" x14ac:dyDescent="0.2">
      <c r="A10" s="273"/>
      <c r="B10" s="276" t="s">
        <v>34</v>
      </c>
      <c r="C10" s="276"/>
      <c r="D10" s="78"/>
      <c r="E10" s="94"/>
      <c r="F10" s="79">
        <f t="shared" si="0"/>
        <v>0</v>
      </c>
      <c r="G10" s="80"/>
      <c r="I10" s="97"/>
      <c r="J10" s="7"/>
      <c r="K10" s="7"/>
      <c r="L10" s="7"/>
      <c r="M10" s="101"/>
      <c r="N10" s="8">
        <f t="shared" si="1"/>
        <v>0</v>
      </c>
    </row>
    <row r="11" spans="1:14" x14ac:dyDescent="0.2">
      <c r="A11" s="273"/>
      <c r="B11" s="276" t="s">
        <v>35</v>
      </c>
      <c r="C11" s="276"/>
      <c r="D11" s="78"/>
      <c r="E11" s="94"/>
      <c r="F11" s="79">
        <f t="shared" si="0"/>
        <v>0</v>
      </c>
      <c r="G11" s="80"/>
      <c r="I11" s="97"/>
      <c r="J11" s="7"/>
      <c r="K11" s="7"/>
      <c r="L11" s="7"/>
      <c r="M11" s="101"/>
      <c r="N11" s="8">
        <f t="shared" si="1"/>
        <v>0</v>
      </c>
    </row>
    <row r="12" spans="1:14" x14ac:dyDescent="0.2">
      <c r="A12" s="273"/>
      <c r="B12" s="276" t="s">
        <v>36</v>
      </c>
      <c r="C12" s="276"/>
      <c r="D12" s="78"/>
      <c r="E12" s="94"/>
      <c r="F12" s="79">
        <f t="shared" si="0"/>
        <v>0</v>
      </c>
      <c r="G12" s="80"/>
      <c r="I12" s="97"/>
      <c r="J12" s="7"/>
      <c r="K12" s="7"/>
      <c r="L12" s="7"/>
      <c r="M12" s="101"/>
      <c r="N12" s="8">
        <f t="shared" si="1"/>
        <v>0</v>
      </c>
    </row>
    <row r="13" spans="1:14" x14ac:dyDescent="0.2">
      <c r="A13" s="273"/>
      <c r="B13" s="276" t="s">
        <v>37</v>
      </c>
      <c r="C13" s="276"/>
      <c r="D13" s="78"/>
      <c r="E13" s="94"/>
      <c r="F13" s="79">
        <f t="shared" si="0"/>
        <v>0</v>
      </c>
      <c r="G13" s="80"/>
      <c r="I13" s="97"/>
      <c r="J13" s="7"/>
      <c r="K13" s="7"/>
      <c r="L13" s="7"/>
      <c r="M13" s="101"/>
      <c r="N13" s="8">
        <f t="shared" si="1"/>
        <v>0</v>
      </c>
    </row>
    <row r="14" spans="1:14" x14ac:dyDescent="0.2">
      <c r="A14" s="273"/>
      <c r="B14" s="276" t="s">
        <v>38</v>
      </c>
      <c r="C14" s="276"/>
      <c r="D14" s="78"/>
      <c r="E14" s="94"/>
      <c r="F14" s="79">
        <f t="shared" si="0"/>
        <v>0</v>
      </c>
      <c r="G14" s="80"/>
      <c r="I14" s="97"/>
      <c r="J14" s="7"/>
      <c r="K14" s="7"/>
      <c r="L14" s="7"/>
      <c r="M14" s="101"/>
      <c r="N14" s="8">
        <f t="shared" si="1"/>
        <v>0</v>
      </c>
    </row>
    <row r="15" spans="1:14" ht="13.5" thickBot="1" x14ac:dyDescent="0.25">
      <c r="A15" s="273"/>
      <c r="B15" s="277" t="s">
        <v>39</v>
      </c>
      <c r="C15" s="277"/>
      <c r="D15" s="81"/>
      <c r="E15" s="82">
        <v>0</v>
      </c>
      <c r="F15" s="83">
        <f t="shared" si="0"/>
        <v>0</v>
      </c>
      <c r="G15" s="84"/>
      <c r="I15" s="97"/>
      <c r="J15" s="7"/>
      <c r="K15" s="7"/>
      <c r="L15" s="7"/>
      <c r="M15" s="101"/>
      <c r="N15" s="8">
        <f t="shared" si="1"/>
        <v>0</v>
      </c>
    </row>
    <row r="16" spans="1:14" ht="13.5" thickBot="1" x14ac:dyDescent="0.25">
      <c r="A16" s="273"/>
      <c r="B16" s="278" t="s">
        <v>40</v>
      </c>
      <c r="C16" s="278"/>
      <c r="D16" s="9">
        <v>1</v>
      </c>
      <c r="E16" s="10"/>
      <c r="F16" s="11">
        <f>SUM(F9:F15)</f>
        <v>0</v>
      </c>
      <c r="G16" s="12">
        <f>-F16</f>
        <v>0</v>
      </c>
      <c r="I16" s="97"/>
      <c r="J16" s="7"/>
      <c r="K16" s="7"/>
      <c r="L16" s="7"/>
      <c r="M16" s="101"/>
      <c r="N16" s="8">
        <f t="shared" si="1"/>
        <v>0</v>
      </c>
    </row>
    <row r="17" spans="1:15" ht="13.5" thickBot="1" x14ac:dyDescent="0.25">
      <c r="B17" s="279" t="s">
        <v>7</v>
      </c>
      <c r="C17" s="279"/>
      <c r="D17" s="74"/>
      <c r="E17" s="75"/>
      <c r="F17" s="76">
        <f>D17*E17</f>
        <v>0</v>
      </c>
      <c r="G17" s="77">
        <f>F17</f>
        <v>0</v>
      </c>
      <c r="I17" s="97"/>
      <c r="J17" s="7"/>
      <c r="K17" s="7"/>
      <c r="L17" s="7"/>
      <c r="M17" s="101"/>
      <c r="N17" s="8">
        <f t="shared" si="1"/>
        <v>0</v>
      </c>
    </row>
    <row r="18" spans="1:15" x14ac:dyDescent="0.2">
      <c r="A18" s="273" t="s">
        <v>5</v>
      </c>
      <c r="B18" s="280" t="s">
        <v>41</v>
      </c>
      <c r="C18" s="280"/>
      <c r="D18" s="78"/>
      <c r="E18" s="94"/>
      <c r="F18" s="79">
        <f>D18*E18</f>
        <v>0</v>
      </c>
      <c r="G18" s="80"/>
      <c r="I18" s="97"/>
      <c r="J18" s="7"/>
      <c r="K18" s="7"/>
      <c r="L18" s="7"/>
      <c r="M18" s="101"/>
      <c r="N18" s="8">
        <f t="shared" si="1"/>
        <v>0</v>
      </c>
    </row>
    <row r="19" spans="1:15" x14ac:dyDescent="0.2">
      <c r="A19" s="273"/>
      <c r="B19" s="276" t="s">
        <v>42</v>
      </c>
      <c r="C19" s="276"/>
      <c r="D19" s="78"/>
      <c r="E19" s="94"/>
      <c r="F19" s="79">
        <f>D19*E19</f>
        <v>0</v>
      </c>
      <c r="G19" s="80"/>
      <c r="I19" s="13"/>
      <c r="J19" s="14"/>
      <c r="K19" s="14"/>
      <c r="L19" s="14"/>
      <c r="M19" s="15"/>
      <c r="N19" s="16">
        <f t="shared" si="1"/>
        <v>0</v>
      </c>
    </row>
    <row r="20" spans="1:15" ht="13.5" thickBot="1" x14ac:dyDescent="0.25">
      <c r="A20" s="273"/>
      <c r="B20" s="276" t="s">
        <v>43</v>
      </c>
      <c r="C20" s="276"/>
      <c r="D20" s="78"/>
      <c r="E20" s="94"/>
      <c r="F20" s="79">
        <f>D20*E20</f>
        <v>0</v>
      </c>
      <c r="G20" s="80"/>
      <c r="I20" s="97"/>
      <c r="J20" s="7"/>
      <c r="K20" s="7"/>
      <c r="L20" s="7"/>
      <c r="M20" s="101"/>
      <c r="N20" s="8">
        <f t="shared" si="1"/>
        <v>0</v>
      </c>
    </row>
    <row r="21" spans="1:15" ht="13.5" thickBot="1" x14ac:dyDescent="0.25">
      <c r="A21" s="273"/>
      <c r="B21" s="280" t="s">
        <v>44</v>
      </c>
      <c r="C21" s="280"/>
      <c r="D21" s="78">
        <v>0.37</v>
      </c>
      <c r="E21" s="175"/>
      <c r="F21" s="79">
        <f>-D21*E21</f>
        <v>0</v>
      </c>
      <c r="G21" s="80"/>
      <c r="I21" s="17"/>
      <c r="J21" s="18"/>
      <c r="K21" s="18"/>
      <c r="L21" s="18"/>
      <c r="M21" s="19"/>
      <c r="N21" s="8">
        <f t="shared" si="1"/>
        <v>0</v>
      </c>
    </row>
    <row r="22" spans="1:15" ht="13.5" thickBot="1" x14ac:dyDescent="0.25">
      <c r="A22" s="273"/>
      <c r="B22" s="276" t="s">
        <v>45</v>
      </c>
      <c r="C22" s="276"/>
      <c r="D22" s="78"/>
      <c r="E22" s="94"/>
      <c r="F22" s="79">
        <f>-D22*E22</f>
        <v>0</v>
      </c>
      <c r="G22" s="80"/>
      <c r="I22" s="313" t="s">
        <v>46</v>
      </c>
      <c r="J22" s="313"/>
      <c r="K22" s="20"/>
      <c r="L22" s="20">
        <f>SUM(L9:L20)</f>
        <v>0</v>
      </c>
      <c r="M22" s="10"/>
      <c r="N22" s="21">
        <f>SUM(N9:N20)</f>
        <v>0</v>
      </c>
    </row>
    <row r="23" spans="1:15" ht="13.5" thickBot="1" x14ac:dyDescent="0.25">
      <c r="A23" s="273"/>
      <c r="B23" s="276" t="s">
        <v>45</v>
      </c>
      <c r="C23" s="276"/>
      <c r="D23" s="81"/>
      <c r="E23" s="82"/>
      <c r="F23" s="79">
        <f>-D23*E23</f>
        <v>0</v>
      </c>
      <c r="G23" s="84"/>
      <c r="I23" s="90"/>
      <c r="J23" s="90"/>
      <c r="K23" s="91"/>
      <c r="L23" s="91"/>
      <c r="M23" s="92"/>
      <c r="N23" s="93"/>
    </row>
    <row r="24" spans="1:15" ht="13.5" thickBot="1" x14ac:dyDescent="0.25">
      <c r="A24" s="273"/>
      <c r="B24" s="277" t="s">
        <v>44</v>
      </c>
      <c r="C24" s="277"/>
      <c r="D24" s="78">
        <v>0.37</v>
      </c>
      <c r="E24" s="175"/>
      <c r="F24" s="79">
        <f>-D24*E24</f>
        <v>0</v>
      </c>
      <c r="G24" s="84"/>
      <c r="I24" s="314" t="s">
        <v>48</v>
      </c>
      <c r="J24" s="314"/>
      <c r="K24" s="22"/>
      <c r="L24" s="22"/>
      <c r="M24" s="23"/>
      <c r="N24" s="24">
        <f>L24*M24</f>
        <v>0</v>
      </c>
    </row>
    <row r="25" spans="1:15" ht="13.5" thickBot="1" x14ac:dyDescent="0.25">
      <c r="A25" s="273"/>
      <c r="B25" s="278" t="s">
        <v>49</v>
      </c>
      <c r="C25" s="278"/>
      <c r="D25" s="9"/>
      <c r="E25" s="10"/>
      <c r="F25" s="25">
        <f>SUM(F18:F24)</f>
        <v>0</v>
      </c>
      <c r="G25" s="125">
        <f>F25</f>
        <v>0</v>
      </c>
      <c r="I25" s="284" t="s">
        <v>50</v>
      </c>
      <c r="J25" s="284"/>
      <c r="K25" s="7"/>
      <c r="L25" s="7"/>
      <c r="M25" s="101"/>
      <c r="N25" s="8">
        <f>L25*M25</f>
        <v>0</v>
      </c>
    </row>
    <row r="26" spans="1:15" ht="13.5" thickBot="1" x14ac:dyDescent="0.25">
      <c r="B26" s="278" t="s">
        <v>51</v>
      </c>
      <c r="C26" s="278"/>
      <c r="D26" s="9"/>
      <c r="E26" s="10"/>
      <c r="F26" s="25">
        <f>E26*D26</f>
        <v>0</v>
      </c>
      <c r="G26" s="21">
        <f>-F26</f>
        <v>0</v>
      </c>
      <c r="I26" s="315" t="s">
        <v>52</v>
      </c>
      <c r="J26" s="315"/>
      <c r="K26" s="26"/>
      <c r="L26" s="26"/>
      <c r="M26" s="27"/>
      <c r="N26" s="28">
        <f>N22-N25</f>
        <v>0</v>
      </c>
    </row>
    <row r="27" spans="1:15" x14ac:dyDescent="0.2">
      <c r="A27" s="273" t="s">
        <v>8</v>
      </c>
      <c r="B27" s="275" t="s">
        <v>69</v>
      </c>
      <c r="C27" s="275"/>
      <c r="D27" s="74"/>
      <c r="E27" s="75"/>
      <c r="F27" s="76">
        <f t="shared" ref="F27:F32" si="2">D27*E27</f>
        <v>0</v>
      </c>
      <c r="G27" s="77"/>
      <c r="I27" s="13"/>
      <c r="J27" s="14"/>
      <c r="K27" s="14"/>
      <c r="L27" s="14"/>
      <c r="M27" s="15"/>
      <c r="N27" s="16">
        <f>N26</f>
        <v>0</v>
      </c>
      <c r="O27">
        <v>18</v>
      </c>
    </row>
    <row r="28" spans="1:15" x14ac:dyDescent="0.2">
      <c r="A28" s="273"/>
      <c r="B28" s="276" t="s">
        <v>54</v>
      </c>
      <c r="C28" s="276"/>
      <c r="D28" s="78"/>
      <c r="E28" s="94"/>
      <c r="F28" s="79">
        <f>-D28*E28</f>
        <v>0</v>
      </c>
      <c r="G28" s="80"/>
      <c r="I28" s="284" t="s">
        <v>55</v>
      </c>
      <c r="J28" s="284"/>
      <c r="K28" s="284"/>
      <c r="L28" s="7"/>
      <c r="M28" s="101"/>
      <c r="N28" s="8">
        <f>-M28</f>
        <v>0</v>
      </c>
      <c r="O28">
        <v>32</v>
      </c>
    </row>
    <row r="29" spans="1:15" x14ac:dyDescent="0.2">
      <c r="A29" s="273"/>
      <c r="B29" s="276" t="s">
        <v>56</v>
      </c>
      <c r="C29" s="276"/>
      <c r="D29" s="78"/>
      <c r="E29" s="94"/>
      <c r="F29" s="79">
        <f t="shared" si="2"/>
        <v>0</v>
      </c>
      <c r="G29" s="80"/>
      <c r="I29" s="284" t="s">
        <v>57</v>
      </c>
      <c r="J29" s="284"/>
      <c r="K29" s="284"/>
      <c r="L29" s="29"/>
      <c r="M29" s="101"/>
      <c r="N29" s="30"/>
      <c r="O29">
        <v>36</v>
      </c>
    </row>
    <row r="30" spans="1:15" ht="13.5" thickBot="1" x14ac:dyDescent="0.25">
      <c r="A30" s="273"/>
      <c r="B30" s="276" t="s">
        <v>70</v>
      </c>
      <c r="C30" s="276"/>
      <c r="D30" s="78"/>
      <c r="E30" s="94"/>
      <c r="F30" s="79">
        <f t="shared" si="2"/>
        <v>0</v>
      </c>
      <c r="G30" s="80"/>
      <c r="I30" s="31"/>
      <c r="J30" s="32"/>
      <c r="K30" s="32"/>
      <c r="L30" s="32"/>
      <c r="M30" s="33"/>
      <c r="N30" s="34">
        <f>SUM(N27:N29)</f>
        <v>0</v>
      </c>
      <c r="O30">
        <v>-18</v>
      </c>
    </row>
    <row r="31" spans="1:15" x14ac:dyDescent="0.2">
      <c r="A31" s="273"/>
      <c r="B31" s="276" t="s">
        <v>71</v>
      </c>
      <c r="C31" s="276"/>
      <c r="D31" s="78"/>
      <c r="E31" s="94"/>
      <c r="F31" s="79">
        <f t="shared" si="2"/>
        <v>0</v>
      </c>
      <c r="G31" s="80"/>
      <c r="I31" s="35" t="s">
        <v>16</v>
      </c>
      <c r="J31" s="36"/>
      <c r="K31" s="36"/>
      <c r="L31" s="36"/>
      <c r="M31" s="37"/>
      <c r="N31" s="24"/>
      <c r="O31">
        <f>SUM(O27:O30)</f>
        <v>68</v>
      </c>
    </row>
    <row r="32" spans="1:15" x14ac:dyDescent="0.2">
      <c r="A32" s="273"/>
      <c r="B32" s="276" t="s">
        <v>61</v>
      </c>
      <c r="C32" s="276"/>
      <c r="D32" s="78"/>
      <c r="E32" s="94"/>
      <c r="F32" s="79">
        <f t="shared" si="2"/>
        <v>0</v>
      </c>
      <c r="G32" s="80"/>
      <c r="I32" s="100" t="s">
        <v>17</v>
      </c>
      <c r="J32" s="317"/>
      <c r="K32" s="317"/>
      <c r="L32" s="38"/>
      <c r="M32" s="102"/>
      <c r="N32" s="8">
        <v>0</v>
      </c>
    </row>
    <row r="33" spans="1:15" ht="13.5" thickBot="1" x14ac:dyDescent="0.25">
      <c r="A33" s="273"/>
      <c r="B33" s="277" t="s">
        <v>62</v>
      </c>
      <c r="C33" s="277"/>
      <c r="D33" s="81"/>
      <c r="E33" s="82"/>
      <c r="F33" s="83">
        <f>E33</f>
        <v>0</v>
      </c>
      <c r="G33" s="84"/>
      <c r="I33" s="100" t="s">
        <v>18</v>
      </c>
      <c r="J33" s="7"/>
      <c r="K33" s="7"/>
      <c r="L33" s="7"/>
      <c r="M33" s="39"/>
      <c r="N33" s="8"/>
    </row>
    <row r="34" spans="1:15" ht="13.5" thickBot="1" x14ac:dyDescent="0.25">
      <c r="A34" s="40"/>
      <c r="B34" s="278" t="s">
        <v>8</v>
      </c>
      <c r="C34" s="278"/>
      <c r="D34" s="9"/>
      <c r="E34" s="10"/>
      <c r="F34" s="25">
        <f>SUM(F27:F33)</f>
        <v>0</v>
      </c>
      <c r="G34" s="21">
        <f>F34</f>
        <v>0</v>
      </c>
      <c r="I34" s="41"/>
      <c r="J34" s="26"/>
      <c r="K34" s="26"/>
      <c r="L34" s="26"/>
      <c r="M34" s="42"/>
      <c r="N34" s="28">
        <f>SUM(N31:N33)</f>
        <v>0</v>
      </c>
    </row>
    <row r="35" spans="1:15" x14ac:dyDescent="0.2">
      <c r="A35" s="273" t="s">
        <v>9</v>
      </c>
      <c r="B35" s="275" t="s">
        <v>63</v>
      </c>
      <c r="C35" s="275"/>
      <c r="D35" s="74"/>
      <c r="E35" s="75"/>
      <c r="F35" s="76">
        <f>D35*E35</f>
        <v>0</v>
      </c>
      <c r="G35" s="77"/>
      <c r="I35" s="314" t="s">
        <v>64</v>
      </c>
      <c r="J35" s="314"/>
      <c r="K35" s="314"/>
      <c r="L35" s="314"/>
      <c r="M35" s="15"/>
      <c r="N35" s="43">
        <f>N34-N30</f>
        <v>0</v>
      </c>
      <c r="O35" s="127"/>
    </row>
    <row r="36" spans="1:15" x14ac:dyDescent="0.2">
      <c r="A36" s="273"/>
      <c r="B36" s="276" t="s">
        <v>65</v>
      </c>
      <c r="C36" s="276"/>
      <c r="D36" s="78"/>
      <c r="E36" s="94"/>
      <c r="F36" s="79">
        <f>D36*E36</f>
        <v>0</v>
      </c>
      <c r="G36" s="80"/>
      <c r="I36" s="97"/>
      <c r="J36" s="7"/>
      <c r="K36" s="7"/>
      <c r="L36" s="7"/>
      <c r="M36" s="101"/>
      <c r="N36" s="8"/>
    </row>
    <row r="37" spans="1:15" ht="13.5" thickBot="1" x14ac:dyDescent="0.25">
      <c r="A37" s="273"/>
      <c r="B37" s="277" t="s">
        <v>63</v>
      </c>
      <c r="C37" s="277"/>
      <c r="D37" s="81"/>
      <c r="E37" s="82"/>
      <c r="F37" s="83">
        <f>D37*E37</f>
        <v>0</v>
      </c>
      <c r="G37" s="84"/>
      <c r="I37" s="284" t="s">
        <v>66</v>
      </c>
      <c r="J37" s="284"/>
      <c r="K37" s="7"/>
      <c r="L37" s="7"/>
      <c r="M37" s="101"/>
      <c r="N37" s="8">
        <v>0</v>
      </c>
    </row>
    <row r="38" spans="1:15" ht="13.5" thickBot="1" x14ac:dyDescent="0.25">
      <c r="A38" s="44"/>
      <c r="B38" s="278" t="s">
        <v>9</v>
      </c>
      <c r="C38" s="278"/>
      <c r="D38" s="9"/>
      <c r="E38" s="10"/>
      <c r="F38" s="25">
        <f>SUM(F35:F37)</f>
        <v>0</v>
      </c>
      <c r="G38" s="21">
        <f>F38</f>
        <v>0</v>
      </c>
      <c r="I38" s="31"/>
      <c r="J38" s="32"/>
      <c r="K38" s="32"/>
      <c r="L38" s="32"/>
      <c r="M38" s="33"/>
      <c r="N38" s="34"/>
    </row>
    <row r="39" spans="1:15" ht="13.5" thickBot="1" x14ac:dyDescent="0.25">
      <c r="B39" s="293" t="s">
        <v>10</v>
      </c>
      <c r="C39" s="293"/>
      <c r="D39" s="45"/>
      <c r="E39" s="46"/>
      <c r="F39" s="47">
        <f>D39*E39</f>
        <v>0</v>
      </c>
      <c r="G39" s="48">
        <f>F39</f>
        <v>0</v>
      </c>
      <c r="I39" s="2"/>
      <c r="J39" s="26"/>
      <c r="K39" s="26"/>
      <c r="L39" s="26"/>
      <c r="M39" s="27"/>
      <c r="N39" s="28">
        <f>N34+N37</f>
        <v>0</v>
      </c>
    </row>
    <row r="40" spans="1:15" ht="13.5" thickBot="1" x14ac:dyDescent="0.25">
      <c r="B40" s="302" t="s">
        <v>3</v>
      </c>
      <c r="C40" s="302"/>
      <c r="D40" s="302"/>
      <c r="E40" s="49" t="s">
        <v>28</v>
      </c>
      <c r="F40" s="50">
        <f>F16+F25+F26+F34+F38</f>
        <v>0</v>
      </c>
      <c r="G40" s="51">
        <f>SUM(G9:G39)</f>
        <v>0</v>
      </c>
      <c r="I40" s="302" t="s">
        <v>15</v>
      </c>
      <c r="J40" s="302"/>
      <c r="K40" s="302"/>
      <c r="L40" s="52" t="s">
        <v>1</v>
      </c>
      <c r="M40" s="309">
        <f>N39</f>
        <v>0</v>
      </c>
      <c r="N40" s="309"/>
    </row>
    <row r="41" spans="1:15" ht="13.5" thickBot="1" x14ac:dyDescent="0.25">
      <c r="B41" t="s">
        <v>72</v>
      </c>
    </row>
    <row r="42" spans="1:15" ht="12.75" customHeight="1" thickBot="1" x14ac:dyDescent="0.25">
      <c r="K42" s="307" t="s">
        <v>67</v>
      </c>
      <c r="L42" s="307"/>
      <c r="M42" s="316">
        <f>M40+G40</f>
        <v>0</v>
      </c>
      <c r="N42" s="316"/>
    </row>
    <row r="43" spans="1:15" ht="13.5" thickBot="1" x14ac:dyDescent="0.25">
      <c r="K43" s="307"/>
      <c r="L43" s="307"/>
      <c r="M43" s="316"/>
      <c r="N43" s="316"/>
    </row>
  </sheetData>
  <sheetProtection selectLockedCells="1" selectUnlockedCells="1"/>
  <mergeCells count="50">
    <mergeCell ref="K42:L43"/>
    <mergeCell ref="M42:N43"/>
    <mergeCell ref="B32:C32"/>
    <mergeCell ref="J32:K32"/>
    <mergeCell ref="B33:C33"/>
    <mergeCell ref="B34:C34"/>
    <mergeCell ref="B38:C38"/>
    <mergeCell ref="B39:C39"/>
    <mergeCell ref="B40:D40"/>
    <mergeCell ref="I40:K40"/>
    <mergeCell ref="M40:N40"/>
    <mergeCell ref="A35:A37"/>
    <mergeCell ref="B35:C35"/>
    <mergeCell ref="I35:L35"/>
    <mergeCell ref="B36:C36"/>
    <mergeCell ref="B37:C37"/>
    <mergeCell ref="I37:J37"/>
    <mergeCell ref="B26:C26"/>
    <mergeCell ref="I26:J26"/>
    <mergeCell ref="A27:A33"/>
    <mergeCell ref="B27:C27"/>
    <mergeCell ref="B28:C28"/>
    <mergeCell ref="I28:K28"/>
    <mergeCell ref="B29:C29"/>
    <mergeCell ref="I29:K29"/>
    <mergeCell ref="B30:C30"/>
    <mergeCell ref="B31:C31"/>
    <mergeCell ref="I22:J22"/>
    <mergeCell ref="B23:C23"/>
    <mergeCell ref="B24:C24"/>
    <mergeCell ref="I24:J24"/>
    <mergeCell ref="B25:C25"/>
    <mergeCell ref="I25:J25"/>
    <mergeCell ref="B17:C17"/>
    <mergeCell ref="A18:A25"/>
    <mergeCell ref="B18:C18"/>
    <mergeCell ref="B19:C19"/>
    <mergeCell ref="B20:C20"/>
    <mergeCell ref="B21:C21"/>
    <mergeCell ref="B22:C22"/>
    <mergeCell ref="A8:A1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ageMargins left="0.23622047244094491" right="0.23622047244094491" top="0" bottom="0" header="0.31496062992125984" footer="0.31496062992125984"/>
  <pageSetup paperSize="9" firstPageNumber="0" orientation="landscape" horizontalDpi="4294967293" verticalDpi="300" r:id="rId1"/>
  <headerFooter alignWithMargins="0">
    <oddHeader>&amp;C&amp;A</oddHeader>
    <oddFooter>&amp;L&amp;D&amp;T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R43"/>
  <sheetViews>
    <sheetView topLeftCell="A13" zoomScaleNormal="100" workbookViewId="0">
      <selection activeCell="P8" sqref="P8:R19"/>
    </sheetView>
  </sheetViews>
  <sheetFormatPr defaultRowHeight="12.75" x14ac:dyDescent="0.2"/>
  <cols>
    <col min="1" max="1" width="3.28515625" customWidth="1"/>
    <col min="2" max="2" width="12.42578125" customWidth="1"/>
    <col min="3" max="3" width="11.5703125" customWidth="1"/>
    <col min="4" max="4" width="4" customWidth="1"/>
    <col min="5" max="5" width="16.5703125" customWidth="1"/>
    <col min="6" max="6" width="12.42578125" customWidth="1"/>
    <col min="7" max="7" width="10.85546875" customWidth="1"/>
    <col min="8" max="8" width="3.85546875" customWidth="1"/>
    <col min="9" max="9" width="12.140625" customWidth="1"/>
    <col min="10" max="11" width="8.7109375" customWidth="1"/>
    <col min="13" max="13" width="17.85546875" customWidth="1"/>
    <col min="14" max="14" width="10.85546875" customWidth="1"/>
    <col min="15" max="15" width="10.85546875" bestFit="1" customWidth="1"/>
    <col min="16" max="16" width="12" bestFit="1" customWidth="1"/>
    <col min="17" max="18" width="7" bestFit="1" customWidth="1"/>
  </cols>
  <sheetData>
    <row r="2" spans="1:18" x14ac:dyDescent="0.2">
      <c r="B2" t="s">
        <v>0</v>
      </c>
      <c r="C2" s="5"/>
      <c r="E2" s="5"/>
    </row>
    <row r="3" spans="1:18" x14ac:dyDescent="0.2">
      <c r="B3" t="s">
        <v>22</v>
      </c>
    </row>
    <row r="4" spans="1:18" x14ac:dyDescent="0.2">
      <c r="B4" t="s">
        <v>23</v>
      </c>
    </row>
    <row r="5" spans="1:18" x14ac:dyDescent="0.2">
      <c r="B5" t="s">
        <v>24</v>
      </c>
    </row>
    <row r="6" spans="1:18" x14ac:dyDescent="0.2">
      <c r="B6" t="s">
        <v>25</v>
      </c>
    </row>
    <row r="7" spans="1:18" ht="13.5" thickBot="1" x14ac:dyDescent="0.25">
      <c r="B7" t="s">
        <v>68</v>
      </c>
    </row>
    <row r="8" spans="1:18" ht="13.5" thickBot="1" x14ac:dyDescent="0.25">
      <c r="A8" s="273" t="s">
        <v>4</v>
      </c>
      <c r="B8" s="274" t="s">
        <v>3</v>
      </c>
      <c r="C8" s="274"/>
      <c r="D8" s="71" t="s">
        <v>26</v>
      </c>
      <c r="E8" s="71" t="s">
        <v>27</v>
      </c>
      <c r="F8" s="72" t="s">
        <v>28</v>
      </c>
      <c r="G8" s="73"/>
      <c r="I8" s="68" t="s">
        <v>29</v>
      </c>
      <c r="J8" s="69" t="s">
        <v>30</v>
      </c>
      <c r="K8" s="69" t="s">
        <v>31</v>
      </c>
      <c r="L8" s="69" t="s">
        <v>26</v>
      </c>
      <c r="M8" s="69" t="s">
        <v>32</v>
      </c>
      <c r="N8" s="70" t="s">
        <v>28</v>
      </c>
      <c r="P8" s="234" t="s">
        <v>9</v>
      </c>
      <c r="Q8" s="235" t="s">
        <v>198</v>
      </c>
      <c r="R8" s="236" t="s">
        <v>197</v>
      </c>
    </row>
    <row r="9" spans="1:18" x14ac:dyDescent="0.2">
      <c r="A9" s="273"/>
      <c r="B9" s="275" t="s">
        <v>33</v>
      </c>
      <c r="C9" s="275"/>
      <c r="D9" s="74">
        <v>1</v>
      </c>
      <c r="E9" s="75"/>
      <c r="F9" s="76">
        <f t="shared" ref="F9:F15" si="0">D9*E9</f>
        <v>0</v>
      </c>
      <c r="G9" s="77"/>
      <c r="I9" s="97"/>
      <c r="J9" s="7"/>
      <c r="K9" s="7"/>
      <c r="L9" s="7"/>
      <c r="M9" s="101"/>
      <c r="N9" s="8">
        <f t="shared" ref="N9:N21" si="1">L9*M9</f>
        <v>0</v>
      </c>
      <c r="P9" s="225" t="s">
        <v>199</v>
      </c>
      <c r="Q9" s="3">
        <v>3</v>
      </c>
      <c r="R9" s="226">
        <v>3</v>
      </c>
    </row>
    <row r="10" spans="1:18" x14ac:dyDescent="0.2">
      <c r="A10" s="273"/>
      <c r="B10" s="276" t="s">
        <v>34</v>
      </c>
      <c r="C10" s="276"/>
      <c r="D10" s="78"/>
      <c r="E10" s="94"/>
      <c r="F10" s="79">
        <f t="shared" si="0"/>
        <v>0</v>
      </c>
      <c r="G10" s="80"/>
      <c r="I10" s="97"/>
      <c r="J10" s="7"/>
      <c r="K10" s="7"/>
      <c r="L10" s="7"/>
      <c r="M10" s="101"/>
      <c r="N10" s="8">
        <f t="shared" si="1"/>
        <v>0</v>
      </c>
      <c r="P10" s="225" t="s">
        <v>168</v>
      </c>
      <c r="Q10" s="3">
        <v>3</v>
      </c>
      <c r="R10" s="226"/>
    </row>
    <row r="11" spans="1:18" x14ac:dyDescent="0.2">
      <c r="A11" s="273"/>
      <c r="B11" s="276" t="s">
        <v>35</v>
      </c>
      <c r="C11" s="276"/>
      <c r="D11" s="78"/>
      <c r="E11" s="94"/>
      <c r="F11" s="79">
        <f t="shared" si="0"/>
        <v>0</v>
      </c>
      <c r="G11" s="80"/>
      <c r="I11" s="97"/>
      <c r="J11" s="7"/>
      <c r="K11" s="7"/>
      <c r="L11" s="7"/>
      <c r="M11" s="101"/>
      <c r="N11" s="8">
        <f t="shared" si="1"/>
        <v>0</v>
      </c>
      <c r="P11" s="225" t="s">
        <v>200</v>
      </c>
      <c r="Q11" s="3">
        <v>3</v>
      </c>
      <c r="R11" s="226"/>
    </row>
    <row r="12" spans="1:18" x14ac:dyDescent="0.2">
      <c r="A12" s="273"/>
      <c r="B12" s="276" t="s">
        <v>36</v>
      </c>
      <c r="C12" s="276"/>
      <c r="D12" s="78"/>
      <c r="E12" s="94"/>
      <c r="F12" s="79">
        <f t="shared" si="0"/>
        <v>0</v>
      </c>
      <c r="G12" s="80"/>
      <c r="I12" s="97"/>
      <c r="J12" s="7"/>
      <c r="K12" s="7"/>
      <c r="L12" s="7"/>
      <c r="M12" s="101"/>
      <c r="N12" s="8">
        <f t="shared" si="1"/>
        <v>0</v>
      </c>
      <c r="P12" s="225" t="s">
        <v>201</v>
      </c>
      <c r="Q12" s="3"/>
      <c r="R12" s="226">
        <v>3</v>
      </c>
    </row>
    <row r="13" spans="1:18" x14ac:dyDescent="0.2">
      <c r="A13" s="273"/>
      <c r="B13" s="276" t="s">
        <v>37</v>
      </c>
      <c r="C13" s="276"/>
      <c r="D13" s="78"/>
      <c r="E13" s="94"/>
      <c r="F13" s="79">
        <f t="shared" si="0"/>
        <v>0</v>
      </c>
      <c r="G13" s="80"/>
      <c r="I13" s="97"/>
      <c r="J13" s="7"/>
      <c r="K13" s="7"/>
      <c r="L13" s="7"/>
      <c r="M13" s="101"/>
      <c r="N13" s="8">
        <f t="shared" si="1"/>
        <v>0</v>
      </c>
      <c r="P13" s="225" t="s">
        <v>202</v>
      </c>
      <c r="Q13" s="3">
        <f>SUM(Q9:Q12)</f>
        <v>9</v>
      </c>
      <c r="R13" s="226">
        <f>SUM(R9:R12)</f>
        <v>6</v>
      </c>
    </row>
    <row r="14" spans="1:18" x14ac:dyDescent="0.2">
      <c r="A14" s="273"/>
      <c r="B14" s="276" t="s">
        <v>38</v>
      </c>
      <c r="C14" s="276"/>
      <c r="D14" s="78"/>
      <c r="E14" s="94"/>
      <c r="F14" s="79">
        <f t="shared" si="0"/>
        <v>0</v>
      </c>
      <c r="G14" s="80"/>
      <c r="I14" s="97"/>
      <c r="J14" s="7"/>
      <c r="K14" s="7"/>
      <c r="L14" s="7"/>
      <c r="M14" s="101"/>
      <c r="N14" s="8">
        <f t="shared" si="1"/>
        <v>0</v>
      </c>
      <c r="P14" s="225"/>
      <c r="Q14" s="3"/>
      <c r="R14" s="226"/>
    </row>
    <row r="15" spans="1:18" ht="13.5" thickBot="1" x14ac:dyDescent="0.25">
      <c r="A15" s="273"/>
      <c r="B15" s="277" t="s">
        <v>39</v>
      </c>
      <c r="C15" s="277"/>
      <c r="D15" s="81"/>
      <c r="E15" s="82">
        <v>0</v>
      </c>
      <c r="F15" s="83">
        <f t="shared" si="0"/>
        <v>0</v>
      </c>
      <c r="G15" s="84"/>
      <c r="I15" s="97"/>
      <c r="J15" s="7"/>
      <c r="K15" s="7"/>
      <c r="L15" s="7"/>
      <c r="M15" s="101"/>
      <c r="N15" s="8">
        <f t="shared" si="1"/>
        <v>0</v>
      </c>
      <c r="P15" s="225" t="s">
        <v>203</v>
      </c>
      <c r="Q15" s="3" t="s">
        <v>169</v>
      </c>
      <c r="R15" s="226">
        <v>5</v>
      </c>
    </row>
    <row r="16" spans="1:18" ht="13.5" thickBot="1" x14ac:dyDescent="0.25">
      <c r="A16" s="273"/>
      <c r="B16" s="278" t="s">
        <v>40</v>
      </c>
      <c r="C16" s="278"/>
      <c r="D16" s="9">
        <v>1</v>
      </c>
      <c r="E16" s="10"/>
      <c r="F16" s="11"/>
      <c r="G16" s="12">
        <f>-SUM(F9:F15)</f>
        <v>0</v>
      </c>
      <c r="I16" s="97"/>
      <c r="J16" s="7"/>
      <c r="K16" s="7"/>
      <c r="L16" s="7"/>
      <c r="M16" s="101"/>
      <c r="N16" s="8">
        <f t="shared" si="1"/>
        <v>0</v>
      </c>
      <c r="P16" s="225"/>
      <c r="Q16" s="3" t="s">
        <v>170</v>
      </c>
      <c r="R16" s="226">
        <v>5</v>
      </c>
    </row>
    <row r="17" spans="1:18" ht="13.5" thickBot="1" x14ac:dyDescent="0.25">
      <c r="B17" s="279" t="s">
        <v>7</v>
      </c>
      <c r="C17" s="279"/>
      <c r="D17" s="74"/>
      <c r="E17" s="105"/>
      <c r="F17" s="76"/>
      <c r="G17" s="77">
        <f>F17</f>
        <v>0</v>
      </c>
      <c r="I17" s="97"/>
      <c r="J17" s="7"/>
      <c r="K17" s="7"/>
      <c r="L17" s="7"/>
      <c r="M17" s="101"/>
      <c r="N17" s="8">
        <f t="shared" si="1"/>
        <v>0</v>
      </c>
      <c r="P17" s="225"/>
      <c r="Q17" s="3" t="s">
        <v>171</v>
      </c>
      <c r="R17" s="226">
        <v>5</v>
      </c>
    </row>
    <row r="18" spans="1:18" x14ac:dyDescent="0.2">
      <c r="A18" s="273" t="s">
        <v>5</v>
      </c>
      <c r="B18" s="280" t="s">
        <v>98</v>
      </c>
      <c r="C18" s="280"/>
      <c r="D18" s="78"/>
      <c r="E18" s="108"/>
      <c r="F18" s="79">
        <f t="shared" ref="F18:F24" si="2">D18*E18</f>
        <v>0</v>
      </c>
      <c r="G18" s="80"/>
      <c r="I18" s="97"/>
      <c r="J18" s="7"/>
      <c r="K18" s="7"/>
      <c r="L18" s="7"/>
      <c r="M18" s="101"/>
      <c r="N18" s="8">
        <f t="shared" si="1"/>
        <v>0</v>
      </c>
      <c r="P18" s="225"/>
      <c r="Q18" s="3"/>
      <c r="R18" s="226">
        <f>SUM(R15:R17)</f>
        <v>15</v>
      </c>
    </row>
    <row r="19" spans="1:18" x14ac:dyDescent="0.2">
      <c r="A19" s="273"/>
      <c r="B19" s="276"/>
      <c r="C19" s="276"/>
      <c r="D19" s="78"/>
      <c r="E19" s="94"/>
      <c r="F19" s="79">
        <f t="shared" si="2"/>
        <v>0</v>
      </c>
      <c r="G19" s="80"/>
      <c r="I19" s="13"/>
      <c r="J19" s="14"/>
      <c r="K19" s="14"/>
      <c r="L19" s="14"/>
      <c r="M19" s="15"/>
      <c r="N19" s="16">
        <f t="shared" si="1"/>
        <v>0</v>
      </c>
      <c r="P19" s="228" t="s">
        <v>204</v>
      </c>
      <c r="Q19" s="229"/>
      <c r="R19" s="230"/>
    </row>
    <row r="20" spans="1:18" ht="13.5" thickBot="1" x14ac:dyDescent="0.25">
      <c r="A20" s="273"/>
      <c r="B20" s="276"/>
      <c r="C20" s="276"/>
      <c r="D20" s="78"/>
      <c r="E20" s="94"/>
      <c r="F20" s="79">
        <f t="shared" si="2"/>
        <v>0</v>
      </c>
      <c r="G20" s="80"/>
      <c r="I20" s="97"/>
      <c r="J20" s="7"/>
      <c r="K20" s="7"/>
      <c r="L20" s="7"/>
      <c r="M20" s="101"/>
      <c r="N20" s="8">
        <f t="shared" si="1"/>
        <v>0</v>
      </c>
    </row>
    <row r="21" spans="1:18" ht="13.5" thickBot="1" x14ac:dyDescent="0.25">
      <c r="A21" s="273"/>
      <c r="B21" s="280" t="s">
        <v>44</v>
      </c>
      <c r="C21" s="280"/>
      <c r="D21" s="78"/>
      <c r="E21" s="94"/>
      <c r="F21" s="79">
        <f t="shared" si="2"/>
        <v>0</v>
      </c>
      <c r="G21" s="80"/>
      <c r="I21" s="17"/>
      <c r="J21" s="18"/>
      <c r="K21" s="18"/>
      <c r="L21" s="18"/>
      <c r="M21" s="19"/>
      <c r="N21" s="8">
        <f t="shared" si="1"/>
        <v>0</v>
      </c>
    </row>
    <row r="22" spans="1:18" ht="13.5" thickBot="1" x14ac:dyDescent="0.25">
      <c r="A22" s="273"/>
      <c r="B22" s="276" t="s">
        <v>45</v>
      </c>
      <c r="C22" s="276"/>
      <c r="D22" s="78"/>
      <c r="E22" s="94"/>
      <c r="F22" s="79">
        <f t="shared" si="2"/>
        <v>0</v>
      </c>
      <c r="G22" s="80"/>
      <c r="I22" s="313" t="s">
        <v>46</v>
      </c>
      <c r="J22" s="313"/>
      <c r="K22" s="20"/>
      <c r="L22" s="20">
        <f>SUM(L9:L20)</f>
        <v>0</v>
      </c>
      <c r="M22" s="10"/>
      <c r="N22" s="21">
        <f>SUM(N9:N20)</f>
        <v>0</v>
      </c>
    </row>
    <row r="23" spans="1:18" ht="13.5" thickBot="1" x14ac:dyDescent="0.25">
      <c r="A23" s="273"/>
      <c r="B23" s="276" t="s">
        <v>45</v>
      </c>
      <c r="C23" s="276"/>
      <c r="D23" s="81"/>
      <c r="E23" s="82"/>
      <c r="F23" s="79">
        <f t="shared" si="2"/>
        <v>0</v>
      </c>
      <c r="G23" s="84"/>
      <c r="I23" s="90"/>
      <c r="J23" s="90"/>
      <c r="K23" s="91"/>
      <c r="L23" s="91"/>
      <c r="M23" s="92"/>
      <c r="N23" s="93"/>
    </row>
    <row r="24" spans="1:18" ht="13.5" thickBot="1" x14ac:dyDescent="0.25">
      <c r="A24" s="273"/>
      <c r="B24" s="277" t="s">
        <v>47</v>
      </c>
      <c r="C24" s="277"/>
      <c r="D24" s="81"/>
      <c r="E24" s="82"/>
      <c r="F24" s="79">
        <f t="shared" si="2"/>
        <v>0</v>
      </c>
      <c r="G24" s="84"/>
      <c r="I24" s="284" t="s">
        <v>55</v>
      </c>
      <c r="J24" s="284"/>
      <c r="K24" s="284"/>
      <c r="L24" s="22"/>
      <c r="M24" s="23"/>
      <c r="N24" s="24"/>
    </row>
    <row r="25" spans="1:18" ht="13.5" thickBot="1" x14ac:dyDescent="0.25">
      <c r="B25" s="278" t="s">
        <v>49</v>
      </c>
      <c r="C25" s="278"/>
      <c r="D25" s="9"/>
      <c r="E25" s="10"/>
      <c r="F25" s="25">
        <f>SUM(F21:F24)</f>
        <v>0</v>
      </c>
      <c r="G25" s="21">
        <f>F25</f>
        <v>0</v>
      </c>
      <c r="I25" s="284" t="s">
        <v>173</v>
      </c>
      <c r="J25" s="284"/>
      <c r="K25" s="7"/>
      <c r="L25" s="7"/>
      <c r="M25" s="101"/>
      <c r="N25" s="8"/>
    </row>
    <row r="26" spans="1:18" ht="13.5" thickBot="1" x14ac:dyDescent="0.25">
      <c r="A26" s="273" t="s">
        <v>8</v>
      </c>
      <c r="B26" s="278" t="s">
        <v>51</v>
      </c>
      <c r="C26" s="278"/>
      <c r="D26" s="9"/>
      <c r="E26" s="10"/>
      <c r="F26" s="25"/>
      <c r="G26" s="125">
        <f>-F26</f>
        <v>0</v>
      </c>
      <c r="I26" s="315" t="s">
        <v>52</v>
      </c>
      <c r="J26" s="315"/>
      <c r="K26" s="26"/>
      <c r="L26" s="26"/>
      <c r="M26" s="27"/>
      <c r="N26" s="28">
        <f>SUM(N22:N25)</f>
        <v>0</v>
      </c>
    </row>
    <row r="27" spans="1:18" x14ac:dyDescent="0.2">
      <c r="A27" s="273"/>
      <c r="B27" s="275" t="s">
        <v>69</v>
      </c>
      <c r="C27" s="275"/>
      <c r="D27" s="74"/>
      <c r="E27" s="75"/>
      <c r="F27" s="76">
        <f t="shared" ref="F27:F32" si="3">D27*E27</f>
        <v>0</v>
      </c>
      <c r="G27" s="77"/>
      <c r="I27" s="13"/>
      <c r="J27" s="14"/>
      <c r="K27" s="14"/>
      <c r="L27" s="14"/>
      <c r="M27" s="15"/>
      <c r="N27" s="16">
        <f>N26</f>
        <v>0</v>
      </c>
    </row>
    <row r="28" spans="1:18" x14ac:dyDescent="0.2">
      <c r="A28" s="273"/>
      <c r="B28" s="276" t="s">
        <v>54</v>
      </c>
      <c r="C28" s="276"/>
      <c r="D28" s="78"/>
      <c r="E28" s="94"/>
      <c r="F28" s="79">
        <f t="shared" si="3"/>
        <v>0</v>
      </c>
      <c r="G28" s="80"/>
      <c r="I28" s="284" t="s">
        <v>55</v>
      </c>
      <c r="J28" s="284"/>
      <c r="K28" s="284"/>
      <c r="L28" s="7"/>
      <c r="M28" s="122"/>
      <c r="N28" s="8">
        <f>M28*M9</f>
        <v>0</v>
      </c>
    </row>
    <row r="29" spans="1:18" x14ac:dyDescent="0.2">
      <c r="A29" s="273"/>
      <c r="B29" s="276" t="s">
        <v>56</v>
      </c>
      <c r="C29" s="276"/>
      <c r="D29" s="78"/>
      <c r="E29" s="94"/>
      <c r="F29" s="79">
        <f t="shared" si="3"/>
        <v>0</v>
      </c>
      <c r="G29" s="80"/>
      <c r="I29" s="284" t="s">
        <v>57</v>
      </c>
      <c r="J29" s="284"/>
      <c r="K29" s="284"/>
      <c r="L29" s="29"/>
      <c r="M29" s="101"/>
      <c r="N29" s="30">
        <f>SUM(N27:N28)</f>
        <v>0</v>
      </c>
    </row>
    <row r="30" spans="1:18" ht="13.5" thickBot="1" x14ac:dyDescent="0.25">
      <c r="A30" s="273"/>
      <c r="B30" s="276" t="s">
        <v>70</v>
      </c>
      <c r="C30" s="276"/>
      <c r="D30" s="78"/>
      <c r="E30" s="94"/>
      <c r="F30" s="79">
        <f t="shared" si="3"/>
        <v>0</v>
      </c>
      <c r="G30" s="80"/>
      <c r="I30" s="31"/>
      <c r="J30" s="32"/>
      <c r="K30" s="32"/>
      <c r="L30" s="32"/>
      <c r="M30" s="33"/>
      <c r="N30" s="34">
        <f>L30*M30</f>
        <v>0</v>
      </c>
    </row>
    <row r="31" spans="1:18" x14ac:dyDescent="0.2">
      <c r="A31" s="273"/>
      <c r="B31" s="276" t="s">
        <v>71</v>
      </c>
      <c r="C31" s="276"/>
      <c r="D31" s="78"/>
      <c r="E31" s="94"/>
      <c r="F31" s="79">
        <f t="shared" si="3"/>
        <v>0</v>
      </c>
      <c r="G31" s="80"/>
      <c r="I31" s="35" t="s">
        <v>16</v>
      </c>
      <c r="J31" s="36"/>
      <c r="K31" s="36"/>
      <c r="L31" s="36"/>
      <c r="M31" s="37"/>
      <c r="N31" s="24"/>
    </row>
    <row r="32" spans="1:18" x14ac:dyDescent="0.2">
      <c r="A32" s="273"/>
      <c r="B32" s="276" t="s">
        <v>61</v>
      </c>
      <c r="C32" s="276"/>
      <c r="D32" s="78"/>
      <c r="E32" s="94"/>
      <c r="F32" s="79">
        <f t="shared" si="3"/>
        <v>0</v>
      </c>
      <c r="G32" s="80"/>
      <c r="I32" s="100" t="s">
        <v>17</v>
      </c>
      <c r="J32" s="317"/>
      <c r="K32" s="317"/>
      <c r="L32" s="38"/>
      <c r="M32" s="102"/>
      <c r="N32" s="8">
        <v>0</v>
      </c>
    </row>
    <row r="33" spans="1:15" ht="13.5" thickBot="1" x14ac:dyDescent="0.25">
      <c r="A33" s="40"/>
      <c r="B33" s="277" t="s">
        <v>62</v>
      </c>
      <c r="C33" s="277"/>
      <c r="D33" s="81"/>
      <c r="E33" s="82">
        <v>0</v>
      </c>
      <c r="F33" s="83">
        <f>E33</f>
        <v>0</v>
      </c>
      <c r="G33" s="84"/>
      <c r="I33" s="100" t="s">
        <v>18</v>
      </c>
      <c r="J33" s="7"/>
      <c r="K33" s="7"/>
      <c r="L33" s="7"/>
      <c r="M33" s="39"/>
      <c r="N33" s="8"/>
    </row>
    <row r="34" spans="1:15" ht="13.5" thickBot="1" x14ac:dyDescent="0.25">
      <c r="A34" s="273" t="s">
        <v>9</v>
      </c>
      <c r="B34" s="278" t="s">
        <v>8</v>
      </c>
      <c r="C34" s="278"/>
      <c r="D34" s="9"/>
      <c r="E34" s="10"/>
      <c r="F34" s="25">
        <f>SUM(F27:F33)</f>
        <v>0</v>
      </c>
      <c r="G34" s="21">
        <f>F34</f>
        <v>0</v>
      </c>
      <c r="I34" s="41"/>
      <c r="J34" s="26"/>
      <c r="K34" s="26"/>
      <c r="L34" s="26"/>
      <c r="M34" s="42"/>
      <c r="N34" s="28">
        <f>SUM(N31:N33)</f>
        <v>0</v>
      </c>
    </row>
    <row r="35" spans="1:15" x14ac:dyDescent="0.2">
      <c r="A35" s="273"/>
      <c r="B35" s="275" t="s">
        <v>63</v>
      </c>
      <c r="C35" s="275"/>
      <c r="D35" s="74"/>
      <c r="E35" s="75"/>
      <c r="F35" s="76">
        <f>D35*E35</f>
        <v>0</v>
      </c>
      <c r="G35" s="77"/>
      <c r="I35" s="314" t="s">
        <v>64</v>
      </c>
      <c r="J35" s="314"/>
      <c r="K35" s="314"/>
      <c r="L35" s="314"/>
      <c r="M35" s="15"/>
      <c r="N35" s="43">
        <f>N34-N27</f>
        <v>0</v>
      </c>
    </row>
    <row r="36" spans="1:15" x14ac:dyDescent="0.2">
      <c r="A36" s="273"/>
      <c r="B36" s="276" t="s">
        <v>65</v>
      </c>
      <c r="C36" s="276"/>
      <c r="D36" s="78"/>
      <c r="E36" s="160"/>
      <c r="F36" s="79">
        <f>-D36*E36</f>
        <v>0</v>
      </c>
      <c r="G36" s="80"/>
      <c r="I36" s="97"/>
      <c r="J36" s="7"/>
      <c r="K36" s="7"/>
      <c r="L36" s="7"/>
      <c r="M36" s="101"/>
      <c r="N36" s="8"/>
      <c r="O36" s="171"/>
    </row>
    <row r="37" spans="1:15" ht="13.5" thickBot="1" x14ac:dyDescent="0.25">
      <c r="A37" s="44"/>
      <c r="B37" s="277" t="s">
        <v>63</v>
      </c>
      <c r="C37" s="277"/>
      <c r="D37" s="81"/>
      <c r="E37" s="82"/>
      <c r="F37" s="83">
        <f>D37*E37</f>
        <v>0</v>
      </c>
      <c r="G37" s="84"/>
      <c r="I37" s="284" t="s">
        <v>66</v>
      </c>
      <c r="J37" s="284"/>
      <c r="K37" s="7"/>
      <c r="L37" s="7"/>
      <c r="M37" s="101"/>
      <c r="N37" s="8"/>
      <c r="O37" s="171"/>
    </row>
    <row r="38" spans="1:15" ht="13.5" thickBot="1" x14ac:dyDescent="0.25">
      <c r="B38" s="278" t="s">
        <v>9</v>
      </c>
      <c r="C38" s="278"/>
      <c r="D38" s="9"/>
      <c r="E38" s="10"/>
      <c r="F38" s="25"/>
      <c r="G38" s="21">
        <f>F38</f>
        <v>0</v>
      </c>
      <c r="I38" s="31"/>
      <c r="J38" s="32"/>
      <c r="K38" s="32"/>
      <c r="L38" s="32"/>
      <c r="M38" s="33"/>
      <c r="N38" s="34"/>
      <c r="O38" s="171"/>
    </row>
    <row r="39" spans="1:15" ht="13.5" thickBot="1" x14ac:dyDescent="0.25">
      <c r="B39" s="293" t="s">
        <v>10</v>
      </c>
      <c r="C39" s="293"/>
      <c r="D39" s="45"/>
      <c r="E39" s="46"/>
      <c r="F39" s="47">
        <f>D39*E39</f>
        <v>0</v>
      </c>
      <c r="G39" s="48">
        <f>F39</f>
        <v>0</v>
      </c>
      <c r="I39" s="2"/>
      <c r="J39" s="26"/>
      <c r="K39" s="26"/>
      <c r="L39" s="26"/>
      <c r="M39" s="27"/>
      <c r="N39" s="28">
        <f>N34+N37</f>
        <v>0</v>
      </c>
      <c r="O39" s="171"/>
    </row>
    <row r="40" spans="1:15" ht="13.5" thickBot="1" x14ac:dyDescent="0.25">
      <c r="B40" s="302" t="s">
        <v>3</v>
      </c>
      <c r="C40" s="302"/>
      <c r="D40" s="302"/>
      <c r="E40" s="49" t="s">
        <v>28</v>
      </c>
      <c r="F40" s="50">
        <f>F16+F25+F26+F34+F38</f>
        <v>0</v>
      </c>
      <c r="G40" s="51">
        <f>SUM(G9:G39)</f>
        <v>0</v>
      </c>
      <c r="I40" s="302" t="s">
        <v>15</v>
      </c>
      <c r="J40" s="302"/>
      <c r="K40" s="302"/>
      <c r="L40" s="52" t="s">
        <v>1</v>
      </c>
      <c r="M40" s="309">
        <f>N39-N24</f>
        <v>0</v>
      </c>
      <c r="N40" s="309"/>
      <c r="O40" s="171"/>
    </row>
    <row r="41" spans="1:15" ht="12.75" customHeight="1" thickBot="1" x14ac:dyDescent="0.25">
      <c r="B41" t="s">
        <v>72</v>
      </c>
    </row>
    <row r="42" spans="1:15" ht="12.75" customHeight="1" thickBot="1" x14ac:dyDescent="0.25">
      <c r="K42" s="307" t="s">
        <v>67</v>
      </c>
      <c r="L42" s="307"/>
      <c r="M42" s="308">
        <f>M40+G40</f>
        <v>0</v>
      </c>
      <c r="N42" s="308"/>
    </row>
    <row r="43" spans="1:15" ht="13.5" thickBot="1" x14ac:dyDescent="0.25">
      <c r="K43" s="307"/>
      <c r="L43" s="307"/>
      <c r="M43" s="308"/>
      <c r="N43" s="308"/>
    </row>
  </sheetData>
  <sheetProtection selectLockedCells="1" selectUnlockedCells="1"/>
  <mergeCells count="50">
    <mergeCell ref="B39:C39"/>
    <mergeCell ref="B40:D40"/>
    <mergeCell ref="I40:K40"/>
    <mergeCell ref="M40:N40"/>
    <mergeCell ref="K42:L43"/>
    <mergeCell ref="M42:N43"/>
    <mergeCell ref="I26:J26"/>
    <mergeCell ref="I29:K29"/>
    <mergeCell ref="J32:K32"/>
    <mergeCell ref="I35:L35"/>
    <mergeCell ref="I37:J37"/>
    <mergeCell ref="I28:K28"/>
    <mergeCell ref="A26:A32"/>
    <mergeCell ref="B26:C26"/>
    <mergeCell ref="B37:C37"/>
    <mergeCell ref="B38:C38"/>
    <mergeCell ref="B33:C33"/>
    <mergeCell ref="A34:A36"/>
    <mergeCell ref="B34:C34"/>
    <mergeCell ref="B35:C35"/>
    <mergeCell ref="B36:C36"/>
    <mergeCell ref="B32:C32"/>
    <mergeCell ref="B31:C31"/>
    <mergeCell ref="B27:C27"/>
    <mergeCell ref="B28:C28"/>
    <mergeCell ref="B29:C29"/>
    <mergeCell ref="B30:C30"/>
    <mergeCell ref="I22:J22"/>
    <mergeCell ref="B23:C23"/>
    <mergeCell ref="B24:C24"/>
    <mergeCell ref="B25:C25"/>
    <mergeCell ref="I25:J25"/>
    <mergeCell ref="I24:K24"/>
    <mergeCell ref="B17:C17"/>
    <mergeCell ref="A18:A24"/>
    <mergeCell ref="B18:C18"/>
    <mergeCell ref="B19:C19"/>
    <mergeCell ref="B20:C20"/>
    <mergeCell ref="B21:C21"/>
    <mergeCell ref="B22:C22"/>
    <mergeCell ref="A8:A1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ageMargins left="0.23622047244094491" right="0.23622047244094491" top="0" bottom="0" header="0.51181102362204722" footer="0.51181102362204722"/>
  <pageSetup paperSize="9" firstPageNumber="0" fitToHeight="0" orientation="landscape" horizontalDpi="4294967293" verticalDpi="300" r:id="rId1"/>
  <headerFooter alignWithMargins="0">
    <oddHeader>&amp;C&amp;A</oddHeader>
    <oddFooter>&amp;L&amp;D&amp;T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44"/>
  <sheetViews>
    <sheetView topLeftCell="B27" workbookViewId="0">
      <selection activeCell="C45" sqref="C45:D88"/>
    </sheetView>
  </sheetViews>
  <sheetFormatPr defaultRowHeight="12.75" x14ac:dyDescent="0.2"/>
  <cols>
    <col min="1" max="1" width="3.28515625" customWidth="1"/>
    <col min="2" max="2" width="12.42578125" customWidth="1"/>
    <col min="3" max="3" width="15" customWidth="1"/>
    <col min="4" max="4" width="4" customWidth="1"/>
    <col min="5" max="5" width="19.140625" bestFit="1" customWidth="1"/>
    <col min="6" max="7" width="10.85546875" customWidth="1"/>
    <col min="8" max="8" width="3.85546875" customWidth="1"/>
    <col min="9" max="9" width="12.140625" customWidth="1"/>
    <col min="10" max="11" width="8.7109375" customWidth="1"/>
    <col min="13" max="13" width="9.85546875" bestFit="1" customWidth="1"/>
    <col min="14" max="14" width="10.85546875" customWidth="1"/>
    <col min="15" max="15" width="3" bestFit="1" customWidth="1"/>
    <col min="16" max="16" width="21.85546875" bestFit="1" customWidth="1"/>
    <col min="17" max="17" width="9.140625" bestFit="1" customWidth="1"/>
    <col min="18" max="18" width="16.5703125" bestFit="1" customWidth="1"/>
    <col min="19" max="19" width="15.7109375" bestFit="1" customWidth="1"/>
  </cols>
  <sheetData>
    <row r="2" spans="1:19" x14ac:dyDescent="0.2">
      <c r="B2" t="s">
        <v>0</v>
      </c>
      <c r="C2" s="5"/>
      <c r="E2" s="5"/>
    </row>
    <row r="3" spans="1:19" x14ac:dyDescent="0.2">
      <c r="B3" t="s">
        <v>22</v>
      </c>
    </row>
    <row r="4" spans="1:19" x14ac:dyDescent="0.2">
      <c r="B4" t="s">
        <v>23</v>
      </c>
    </row>
    <row r="5" spans="1:19" x14ac:dyDescent="0.2">
      <c r="B5" t="s">
        <v>24</v>
      </c>
    </row>
    <row r="6" spans="1:19" x14ac:dyDescent="0.2">
      <c r="B6" t="s">
        <v>25</v>
      </c>
      <c r="Q6" t="s">
        <v>210</v>
      </c>
      <c r="R6" s="322" t="s">
        <v>229</v>
      </c>
      <c r="S6" s="322"/>
    </row>
    <row r="7" spans="1:19" ht="13.5" thickBot="1" x14ac:dyDescent="0.25">
      <c r="B7" t="s">
        <v>68</v>
      </c>
      <c r="S7" t="s">
        <v>1</v>
      </c>
    </row>
    <row r="8" spans="1:19" ht="13.5" thickBot="1" x14ac:dyDescent="0.25">
      <c r="A8" s="273" t="s">
        <v>4</v>
      </c>
      <c r="B8" s="274" t="s">
        <v>3</v>
      </c>
      <c r="C8" s="274"/>
      <c r="D8" s="71" t="s">
        <v>26</v>
      </c>
      <c r="E8" s="71" t="s">
        <v>27</v>
      </c>
      <c r="F8" s="72" t="s">
        <v>28</v>
      </c>
      <c r="G8" s="73"/>
      <c r="I8" s="68" t="s">
        <v>29</v>
      </c>
      <c r="J8" s="69" t="s">
        <v>30</v>
      </c>
      <c r="K8" s="69" t="s">
        <v>31</v>
      </c>
      <c r="L8" s="69" t="s">
        <v>26</v>
      </c>
      <c r="M8" s="69" t="s">
        <v>215</v>
      </c>
      <c r="N8" s="70" t="s">
        <v>28</v>
      </c>
      <c r="P8" t="s">
        <v>35</v>
      </c>
      <c r="S8">
        <f>SUM(R8:R8)</f>
        <v>0</v>
      </c>
    </row>
    <row r="9" spans="1:19" x14ac:dyDescent="0.2">
      <c r="A9" s="273"/>
      <c r="B9" s="275" t="s">
        <v>33</v>
      </c>
      <c r="C9" s="275"/>
      <c r="D9" s="74">
        <v>1</v>
      </c>
      <c r="E9" s="75"/>
      <c r="F9" s="76">
        <f t="shared" ref="F9:F14" si="0">D9*E9</f>
        <v>0</v>
      </c>
      <c r="G9" s="77"/>
      <c r="H9" t="s">
        <v>223</v>
      </c>
      <c r="I9" s="97"/>
      <c r="J9" s="7"/>
      <c r="K9" s="7"/>
      <c r="L9" s="7"/>
      <c r="M9" s="98"/>
      <c r="N9" s="8">
        <f>M9*L9</f>
        <v>0</v>
      </c>
      <c r="P9" t="s">
        <v>187</v>
      </c>
      <c r="S9">
        <f>SUM(R9:R9)</f>
        <v>0</v>
      </c>
    </row>
    <row r="10" spans="1:19" x14ac:dyDescent="0.2">
      <c r="A10" s="273"/>
      <c r="B10" s="276" t="s">
        <v>34</v>
      </c>
      <c r="C10" s="276"/>
      <c r="D10" s="78"/>
      <c r="E10" s="94"/>
      <c r="F10" s="79">
        <f t="shared" si="0"/>
        <v>0</v>
      </c>
      <c r="G10" s="80"/>
      <c r="I10" s="97"/>
      <c r="J10" s="7"/>
      <c r="K10" s="7"/>
      <c r="L10" s="7"/>
      <c r="M10" s="98"/>
      <c r="N10" s="8">
        <f t="shared" ref="N10:N21" si="1">M10*L10</f>
        <v>0</v>
      </c>
      <c r="P10" t="s">
        <v>35</v>
      </c>
      <c r="S10">
        <f>SUM(R10:R10)</f>
        <v>0</v>
      </c>
    </row>
    <row r="11" spans="1:19" x14ac:dyDescent="0.2">
      <c r="A11" s="273"/>
      <c r="B11" s="276" t="s">
        <v>35</v>
      </c>
      <c r="C11" s="276"/>
      <c r="D11" s="78"/>
      <c r="E11" s="94"/>
      <c r="F11" s="79">
        <f t="shared" si="0"/>
        <v>0</v>
      </c>
      <c r="G11" s="80"/>
      <c r="I11" s="97"/>
      <c r="J11" s="7"/>
      <c r="K11" s="7"/>
      <c r="L11" s="7"/>
      <c r="M11" s="98"/>
      <c r="N11" s="8">
        <f t="shared" si="1"/>
        <v>0</v>
      </c>
      <c r="P11" t="s">
        <v>188</v>
      </c>
      <c r="S11">
        <f>SUM(R11:R11)</f>
        <v>0</v>
      </c>
    </row>
    <row r="12" spans="1:19" x14ac:dyDescent="0.2">
      <c r="A12" s="273"/>
      <c r="B12" s="276" t="s">
        <v>36</v>
      </c>
      <c r="C12" s="276"/>
      <c r="D12" s="78"/>
      <c r="E12" s="94"/>
      <c r="F12" s="79">
        <f t="shared" si="0"/>
        <v>0</v>
      </c>
      <c r="G12" s="80"/>
      <c r="I12" s="97"/>
      <c r="J12" s="7"/>
      <c r="K12" s="7"/>
      <c r="L12" s="7"/>
      <c r="M12" s="98"/>
      <c r="N12" s="8">
        <f t="shared" si="1"/>
        <v>0</v>
      </c>
      <c r="P12" t="s">
        <v>189</v>
      </c>
      <c r="S12">
        <f>SUM(R12:R12)</f>
        <v>0</v>
      </c>
    </row>
    <row r="13" spans="1:19" x14ac:dyDescent="0.2">
      <c r="A13" s="273"/>
      <c r="B13" s="276" t="s">
        <v>37</v>
      </c>
      <c r="C13" s="276"/>
      <c r="D13" s="78"/>
      <c r="E13" s="94"/>
      <c r="F13" s="79">
        <f t="shared" si="0"/>
        <v>0</v>
      </c>
      <c r="G13" s="80"/>
      <c r="I13" s="97"/>
      <c r="J13" s="7"/>
      <c r="K13" s="7"/>
      <c r="L13" s="7"/>
      <c r="M13" s="98"/>
      <c r="N13" s="8">
        <f t="shared" si="1"/>
        <v>0</v>
      </c>
      <c r="P13" t="s">
        <v>190</v>
      </c>
    </row>
    <row r="14" spans="1:19" ht="13.5" thickBot="1" x14ac:dyDescent="0.25">
      <c r="A14" s="273"/>
      <c r="B14" s="277"/>
      <c r="C14" s="277"/>
      <c r="D14" s="81"/>
      <c r="E14" s="82">
        <v>0</v>
      </c>
      <c r="F14" s="83">
        <f t="shared" si="0"/>
        <v>0</v>
      </c>
      <c r="G14" s="84"/>
      <c r="I14" s="97"/>
      <c r="J14" s="7"/>
      <c r="K14" s="7"/>
      <c r="L14" s="7"/>
      <c r="M14" s="98"/>
      <c r="N14" s="8">
        <f t="shared" si="1"/>
        <v>0</v>
      </c>
      <c r="P14" t="s">
        <v>98</v>
      </c>
    </row>
    <row r="15" spans="1:19" ht="13.5" thickBot="1" x14ac:dyDescent="0.25">
      <c r="A15" s="273"/>
      <c r="B15" s="278" t="s">
        <v>40</v>
      </c>
      <c r="C15" s="278"/>
      <c r="D15" s="9">
        <v>1</v>
      </c>
      <c r="E15" s="10"/>
      <c r="F15" s="11">
        <f>SUM(F9:F14)</f>
        <v>0</v>
      </c>
      <c r="G15" s="123">
        <f>-F15</f>
        <v>0</v>
      </c>
      <c r="I15" s="97"/>
      <c r="J15" s="7"/>
      <c r="K15" s="7"/>
      <c r="L15" s="7"/>
      <c r="M15" s="98"/>
      <c r="N15" s="8">
        <f t="shared" si="1"/>
        <v>0</v>
      </c>
      <c r="R15">
        <f>SUM(R8:R14)</f>
        <v>0</v>
      </c>
      <c r="S15">
        <f>SUM(S8:S14)</f>
        <v>0</v>
      </c>
    </row>
    <row r="16" spans="1:19" x14ac:dyDescent="0.2">
      <c r="B16" s="279" t="s">
        <v>7</v>
      </c>
      <c r="C16" s="279"/>
      <c r="D16" s="74"/>
      <c r="E16" s="75"/>
      <c r="F16" s="76">
        <f t="shared" ref="F16:F26" si="2">D16*E16</f>
        <v>0</v>
      </c>
      <c r="G16" s="77">
        <f>-F16</f>
        <v>0</v>
      </c>
      <c r="I16" s="97"/>
      <c r="J16" s="7"/>
      <c r="K16" s="7"/>
      <c r="L16" s="7"/>
      <c r="M16" s="98"/>
      <c r="N16" s="8">
        <f t="shared" si="1"/>
        <v>0</v>
      </c>
    </row>
    <row r="17" spans="1:20" x14ac:dyDescent="0.2">
      <c r="B17" s="320" t="s">
        <v>216</v>
      </c>
      <c r="C17" s="321"/>
      <c r="D17" s="74"/>
      <c r="E17" s="75"/>
      <c r="F17" s="76">
        <f t="shared" ref="F17" si="3">D17*E17</f>
        <v>0</v>
      </c>
      <c r="G17" s="77">
        <f>-F17</f>
        <v>0</v>
      </c>
      <c r="H17" t="s">
        <v>223</v>
      </c>
      <c r="I17" s="97"/>
      <c r="J17" s="7"/>
      <c r="K17" s="7"/>
      <c r="L17" s="7"/>
      <c r="M17" s="214"/>
      <c r="N17" s="8"/>
    </row>
    <row r="18" spans="1:20" ht="13.5" thickBot="1" x14ac:dyDescent="0.25">
      <c r="B18" s="318" t="s">
        <v>217</v>
      </c>
      <c r="C18" s="319"/>
      <c r="D18" s="74"/>
      <c r="E18" s="75"/>
      <c r="F18" s="76">
        <f t="shared" si="2"/>
        <v>0</v>
      </c>
      <c r="G18" s="77">
        <f>-F18</f>
        <v>0</v>
      </c>
      <c r="I18" s="97"/>
      <c r="J18" s="7"/>
      <c r="K18" s="7"/>
      <c r="L18" s="7"/>
      <c r="M18" s="212"/>
      <c r="N18" s="8">
        <f t="shared" si="1"/>
        <v>0</v>
      </c>
    </row>
    <row r="19" spans="1:20" x14ac:dyDescent="0.2">
      <c r="A19" s="273" t="s">
        <v>5</v>
      </c>
      <c r="B19" s="280" t="s">
        <v>41</v>
      </c>
      <c r="C19" s="280"/>
      <c r="D19" s="78"/>
      <c r="E19" s="94"/>
      <c r="F19" s="79">
        <f t="shared" si="2"/>
        <v>0</v>
      </c>
      <c r="G19" s="80"/>
      <c r="I19" s="97"/>
      <c r="J19" s="7"/>
      <c r="K19" s="7"/>
      <c r="L19" s="7"/>
      <c r="M19" s="98"/>
      <c r="N19" s="8">
        <f t="shared" si="1"/>
        <v>0</v>
      </c>
    </row>
    <row r="20" spans="1:20" x14ac:dyDescent="0.2">
      <c r="A20" s="273"/>
      <c r="B20" s="276" t="s">
        <v>42</v>
      </c>
      <c r="C20" s="276"/>
      <c r="D20" s="78"/>
      <c r="E20" s="94"/>
      <c r="F20" s="79">
        <f t="shared" si="2"/>
        <v>0</v>
      </c>
      <c r="G20" s="80"/>
      <c r="I20" s="13"/>
      <c r="J20" s="14"/>
      <c r="K20" s="14"/>
      <c r="L20" s="14"/>
      <c r="M20" s="15"/>
      <c r="N20" s="8">
        <f t="shared" si="1"/>
        <v>0</v>
      </c>
    </row>
    <row r="21" spans="1:20" ht="13.5" thickBot="1" x14ac:dyDescent="0.25">
      <c r="A21" s="273"/>
      <c r="B21" s="276" t="s">
        <v>43</v>
      </c>
      <c r="C21" s="276"/>
      <c r="D21" s="78"/>
      <c r="E21" s="94"/>
      <c r="F21" s="79">
        <f t="shared" si="2"/>
        <v>0</v>
      </c>
      <c r="G21" s="80"/>
      <c r="I21" s="97"/>
      <c r="J21" s="7"/>
      <c r="K21" s="7"/>
      <c r="L21" s="7"/>
      <c r="M21" s="98"/>
      <c r="N21" s="8">
        <f t="shared" si="1"/>
        <v>0</v>
      </c>
      <c r="P21" t="s">
        <v>230</v>
      </c>
      <c r="Q21" t="s">
        <v>210</v>
      </c>
      <c r="R21" t="s">
        <v>231</v>
      </c>
      <c r="T21" t="s">
        <v>210</v>
      </c>
    </row>
    <row r="22" spans="1:20" ht="13.5" thickBot="1" x14ac:dyDescent="0.25">
      <c r="A22" s="273"/>
      <c r="B22" s="280" t="s">
        <v>220</v>
      </c>
      <c r="C22" s="280"/>
      <c r="D22" s="78"/>
      <c r="E22" s="94"/>
      <c r="F22" s="79">
        <f t="shared" si="2"/>
        <v>0</v>
      </c>
      <c r="G22" s="80"/>
      <c r="I22" s="17"/>
      <c r="J22" s="18"/>
      <c r="K22" s="18"/>
      <c r="L22" s="18"/>
      <c r="M22" s="19"/>
      <c r="N22" s="217">
        <v>0</v>
      </c>
      <c r="O22" s="222">
        <v>1</v>
      </c>
      <c r="P22" s="223"/>
      <c r="Q22" s="223"/>
      <c r="R22" s="223"/>
      <c r="S22" s="224"/>
    </row>
    <row r="23" spans="1:20" ht="13.5" thickBot="1" x14ac:dyDescent="0.25">
      <c r="A23" s="273"/>
      <c r="B23" s="276" t="s">
        <v>218</v>
      </c>
      <c r="C23" s="276"/>
      <c r="D23" s="78"/>
      <c r="E23" s="94"/>
      <c r="F23" s="79">
        <f>D23*E23</f>
        <v>0</v>
      </c>
      <c r="G23" s="80"/>
      <c r="I23" s="313" t="s">
        <v>46</v>
      </c>
      <c r="J23" s="313"/>
      <c r="K23" s="20"/>
      <c r="L23" s="20">
        <f>SUM(L9:L21)</f>
        <v>0</v>
      </c>
      <c r="M23" s="10"/>
      <c r="N23" s="25">
        <f>SUM(N9:N22)</f>
        <v>0</v>
      </c>
      <c r="O23" s="225">
        <v>2</v>
      </c>
      <c r="P23" s="3"/>
      <c r="Q23" s="3"/>
      <c r="R23" s="3"/>
      <c r="S23" s="226"/>
    </row>
    <row r="24" spans="1:20" ht="13.5" thickBot="1" x14ac:dyDescent="0.25">
      <c r="A24" s="273"/>
      <c r="B24" s="276" t="s">
        <v>219</v>
      </c>
      <c r="C24" s="276"/>
      <c r="D24" s="81"/>
      <c r="E24" s="94"/>
      <c r="F24" s="79">
        <f t="shared" si="2"/>
        <v>0</v>
      </c>
      <c r="G24" s="84"/>
      <c r="I24" s="90"/>
      <c r="J24" s="90"/>
      <c r="K24" s="91"/>
      <c r="L24" s="91"/>
      <c r="M24" s="92"/>
      <c r="N24" s="218"/>
      <c r="O24" s="225">
        <v>3</v>
      </c>
      <c r="P24" s="3"/>
      <c r="Q24" s="3"/>
      <c r="R24" s="3"/>
      <c r="S24" s="226" t="s">
        <v>35</v>
      </c>
    </row>
    <row r="25" spans="1:20" ht="13.5" thickBot="1" x14ac:dyDescent="0.25">
      <c r="A25" s="273"/>
      <c r="B25" s="291" t="s">
        <v>224</v>
      </c>
      <c r="C25" s="292"/>
      <c r="D25" s="81"/>
      <c r="E25" s="94"/>
      <c r="F25" s="79">
        <f t="shared" si="2"/>
        <v>0</v>
      </c>
      <c r="G25" s="84"/>
      <c r="I25" s="90"/>
      <c r="J25" s="90"/>
      <c r="K25" s="91"/>
      <c r="L25" s="91"/>
      <c r="M25" s="92"/>
      <c r="N25" s="218"/>
      <c r="O25" s="225"/>
      <c r="P25" s="3"/>
      <c r="Q25" s="3"/>
      <c r="R25" s="3"/>
      <c r="S25" s="226"/>
    </row>
    <row r="26" spans="1:20" ht="13.5" thickBot="1" x14ac:dyDescent="0.25">
      <c r="A26" s="273"/>
      <c r="B26" s="277" t="s">
        <v>221</v>
      </c>
      <c r="C26" s="277"/>
      <c r="D26" s="81"/>
      <c r="E26" s="94"/>
      <c r="F26" s="79">
        <f t="shared" si="2"/>
        <v>0</v>
      </c>
      <c r="G26" s="84"/>
      <c r="I26" s="314" t="s">
        <v>48</v>
      </c>
      <c r="J26" s="314"/>
      <c r="K26" s="22"/>
      <c r="L26" s="22"/>
      <c r="M26" s="23"/>
      <c r="N26" s="219">
        <f>L26*M26</f>
        <v>0</v>
      </c>
      <c r="O26" s="225">
        <v>4</v>
      </c>
      <c r="P26" s="3"/>
      <c r="Q26" s="3"/>
      <c r="R26" s="227"/>
      <c r="S26" s="226"/>
    </row>
    <row r="27" spans="1:20" ht="13.5" thickBot="1" x14ac:dyDescent="0.25">
      <c r="A27" s="273"/>
      <c r="B27" s="278" t="s">
        <v>49</v>
      </c>
      <c r="C27" s="278"/>
      <c r="D27" s="9"/>
      <c r="E27" s="10"/>
      <c r="F27" s="25">
        <f>SUM(F19:F26)</f>
        <v>0</v>
      </c>
      <c r="G27" s="124">
        <f>-F27</f>
        <v>0</v>
      </c>
      <c r="I27" s="284" t="s">
        <v>50</v>
      </c>
      <c r="J27" s="284"/>
      <c r="K27" s="7"/>
      <c r="L27" s="7"/>
      <c r="M27" s="98"/>
      <c r="N27" s="217">
        <f>L27*M27</f>
        <v>0</v>
      </c>
      <c r="O27" s="225">
        <v>5</v>
      </c>
      <c r="P27" s="3"/>
      <c r="Q27" s="3"/>
      <c r="R27" s="3"/>
      <c r="S27" s="226" t="s">
        <v>207</v>
      </c>
    </row>
    <row r="28" spans="1:20" ht="13.5" thickBot="1" x14ac:dyDescent="0.25">
      <c r="B28" s="278" t="s">
        <v>211</v>
      </c>
      <c r="C28" s="278"/>
      <c r="D28" s="9"/>
      <c r="E28" s="10"/>
      <c r="F28" s="25">
        <f>E28*D28</f>
        <v>0</v>
      </c>
      <c r="G28" s="124">
        <f>-F28</f>
        <v>0</v>
      </c>
      <c r="H28" t="s">
        <v>223</v>
      </c>
      <c r="I28" s="315" t="s">
        <v>52</v>
      </c>
      <c r="J28" s="315"/>
      <c r="K28" s="26"/>
      <c r="L28" s="26"/>
      <c r="M28" s="27"/>
      <c r="N28" s="220">
        <f>N23-N27</f>
        <v>0</v>
      </c>
      <c r="O28" s="225">
        <v>6</v>
      </c>
      <c r="P28" s="3"/>
      <c r="Q28" s="3"/>
      <c r="R28" s="3"/>
      <c r="S28" s="226"/>
    </row>
    <row r="29" spans="1:20" x14ac:dyDescent="0.2">
      <c r="A29" s="273" t="s">
        <v>8</v>
      </c>
      <c r="B29" s="275" t="s">
        <v>69</v>
      </c>
      <c r="C29" s="275"/>
      <c r="D29" s="74"/>
      <c r="E29" s="75"/>
      <c r="F29" s="76">
        <f t="shared" ref="F29:F34" si="4">D29*E29</f>
        <v>0</v>
      </c>
      <c r="G29" s="77"/>
      <c r="H29" t="s">
        <v>223</v>
      </c>
      <c r="I29" s="13"/>
      <c r="J29" s="14"/>
      <c r="K29" s="14"/>
      <c r="L29" s="14"/>
      <c r="M29" s="15"/>
      <c r="N29" s="221">
        <f>N28</f>
        <v>0</v>
      </c>
      <c r="O29" s="228"/>
      <c r="P29" s="229"/>
      <c r="Q29" s="229"/>
      <c r="R29" s="229"/>
      <c r="S29" s="230"/>
    </row>
    <row r="30" spans="1:20" x14ac:dyDescent="0.2">
      <c r="A30" s="273"/>
      <c r="B30" s="276" t="s">
        <v>54</v>
      </c>
      <c r="C30" s="276"/>
      <c r="D30" s="78"/>
      <c r="E30" s="94"/>
      <c r="F30" s="79">
        <f t="shared" si="4"/>
        <v>0</v>
      </c>
      <c r="G30" s="80"/>
      <c r="I30" s="284"/>
      <c r="J30" s="284"/>
      <c r="K30" s="284"/>
      <c r="L30" s="7"/>
      <c r="M30" s="98"/>
      <c r="N30" s="8"/>
    </row>
    <row r="31" spans="1:20" x14ac:dyDescent="0.2">
      <c r="A31" s="273"/>
      <c r="B31" s="276" t="s">
        <v>56</v>
      </c>
      <c r="C31" s="276"/>
      <c r="D31" s="78"/>
      <c r="E31" s="94"/>
      <c r="F31" s="79">
        <f t="shared" si="4"/>
        <v>0</v>
      </c>
      <c r="G31" s="80"/>
      <c r="I31" s="284" t="s">
        <v>57</v>
      </c>
      <c r="J31" s="284"/>
      <c r="K31" s="284"/>
      <c r="L31" s="29"/>
      <c r="M31" s="98"/>
      <c r="N31" s="231">
        <f>SUM(N29:N30)</f>
        <v>0</v>
      </c>
      <c r="O31" s="222">
        <v>7</v>
      </c>
      <c r="P31" s="223"/>
      <c r="Q31" s="223"/>
      <c r="R31" s="223"/>
      <c r="S31" s="224"/>
    </row>
    <row r="32" spans="1:20" ht="13.5" thickBot="1" x14ac:dyDescent="0.25">
      <c r="A32" s="273"/>
      <c r="B32" s="276" t="s">
        <v>58</v>
      </c>
      <c r="C32" s="276"/>
      <c r="D32" s="78"/>
      <c r="E32" s="94"/>
      <c r="F32" s="79">
        <f t="shared" si="4"/>
        <v>0</v>
      </c>
      <c r="G32" s="80"/>
      <c r="H32" t="s">
        <v>223</v>
      </c>
      <c r="I32" s="31"/>
      <c r="J32" s="32"/>
      <c r="K32" s="32"/>
      <c r="L32" s="32"/>
      <c r="M32" s="33"/>
      <c r="N32" s="232">
        <f>L32*M32</f>
        <v>0</v>
      </c>
      <c r="O32" s="225">
        <v>8</v>
      </c>
      <c r="P32" s="3"/>
      <c r="Q32" s="3"/>
      <c r="R32" s="3"/>
      <c r="S32" s="226"/>
    </row>
    <row r="33" spans="1:20" x14ac:dyDescent="0.2">
      <c r="A33" s="273"/>
      <c r="B33" s="276" t="s">
        <v>71</v>
      </c>
      <c r="C33" s="276"/>
      <c r="D33" s="78"/>
      <c r="E33" s="94"/>
      <c r="F33" s="79">
        <f t="shared" si="4"/>
        <v>0</v>
      </c>
      <c r="G33" s="80"/>
      <c r="H33" t="s">
        <v>223</v>
      </c>
      <c r="I33" s="35" t="s">
        <v>16</v>
      </c>
      <c r="J33" s="36"/>
      <c r="K33" s="36"/>
      <c r="L33" s="36"/>
      <c r="M33" s="37"/>
      <c r="N33" s="219"/>
      <c r="O33" s="225">
        <v>9</v>
      </c>
      <c r="P33" s="3"/>
      <c r="Q33" s="3"/>
      <c r="R33" s="3"/>
      <c r="S33" s="226" t="s">
        <v>187</v>
      </c>
    </row>
    <row r="34" spans="1:20" x14ac:dyDescent="0.2">
      <c r="A34" s="273"/>
      <c r="B34" s="276" t="s">
        <v>191</v>
      </c>
      <c r="C34" s="276"/>
      <c r="D34" s="78"/>
      <c r="E34" s="94"/>
      <c r="F34" s="79">
        <f t="shared" si="4"/>
        <v>0</v>
      </c>
      <c r="G34" s="80"/>
      <c r="H34" t="s">
        <v>223</v>
      </c>
      <c r="I34" s="100" t="s">
        <v>214</v>
      </c>
      <c r="J34" s="317"/>
      <c r="K34" s="317"/>
      <c r="L34" s="38"/>
      <c r="M34" s="99"/>
      <c r="N34" s="217"/>
      <c r="O34" s="225">
        <v>10</v>
      </c>
      <c r="P34" s="3"/>
      <c r="Q34" s="3"/>
      <c r="R34" s="3"/>
      <c r="S34" s="226"/>
    </row>
    <row r="35" spans="1:20" ht="13.5" thickBot="1" x14ac:dyDescent="0.25">
      <c r="A35" s="273"/>
      <c r="B35" s="277" t="s">
        <v>222</v>
      </c>
      <c r="C35" s="277"/>
      <c r="D35" s="81"/>
      <c r="E35" s="82"/>
      <c r="F35" s="83"/>
      <c r="G35" s="84"/>
      <c r="I35" s="100" t="s">
        <v>18</v>
      </c>
      <c r="J35" s="7"/>
      <c r="K35" s="7"/>
      <c r="L35" s="7"/>
      <c r="M35" s="39"/>
      <c r="N35" s="217"/>
      <c r="O35" s="228">
        <v>11</v>
      </c>
      <c r="P35" s="229"/>
      <c r="Q35" s="229"/>
      <c r="R35" s="229"/>
      <c r="S35" s="230"/>
    </row>
    <row r="36" spans="1:20" ht="13.5" thickBot="1" x14ac:dyDescent="0.25">
      <c r="A36" s="40"/>
      <c r="B36" s="278" t="s">
        <v>8</v>
      </c>
      <c r="C36" s="278"/>
      <c r="D36" s="9"/>
      <c r="E36" s="10"/>
      <c r="F36" s="25">
        <f>SUM(F29:F35)</f>
        <v>0</v>
      </c>
      <c r="G36" s="124">
        <f>-F36</f>
        <v>0</v>
      </c>
      <c r="I36" s="41"/>
      <c r="J36" s="26"/>
      <c r="K36" s="26"/>
      <c r="L36" s="26"/>
      <c r="M36" s="42"/>
      <c r="N36" s="28">
        <f>SUM(N33:N35)</f>
        <v>0</v>
      </c>
    </row>
    <row r="37" spans="1:20" x14ac:dyDescent="0.2">
      <c r="A37" s="273" t="s">
        <v>9</v>
      </c>
      <c r="B37" s="275" t="s">
        <v>63</v>
      </c>
      <c r="C37" s="275"/>
      <c r="D37" s="74"/>
      <c r="E37" s="75"/>
      <c r="F37" s="76">
        <f>D37*E37</f>
        <v>0</v>
      </c>
      <c r="G37" s="77"/>
      <c r="I37" s="314" t="s">
        <v>64</v>
      </c>
      <c r="J37" s="314"/>
      <c r="K37" s="314"/>
      <c r="L37" s="314"/>
      <c r="M37" s="15"/>
      <c r="N37" s="233">
        <f>N36-N29</f>
        <v>0</v>
      </c>
      <c r="O37" s="222">
        <v>12</v>
      </c>
      <c r="P37" s="223"/>
      <c r="Q37" s="223"/>
      <c r="R37" s="223"/>
      <c r="S37" s="224" t="s">
        <v>189</v>
      </c>
    </row>
    <row r="38" spans="1:20" x14ac:dyDescent="0.2">
      <c r="A38" s="273"/>
      <c r="B38" s="276" t="s">
        <v>65</v>
      </c>
      <c r="C38" s="276"/>
      <c r="D38" s="78"/>
      <c r="E38" s="94"/>
      <c r="F38" s="79">
        <f>D38*E38</f>
        <v>0</v>
      </c>
      <c r="G38" s="80"/>
      <c r="I38" s="97"/>
      <c r="J38" s="7"/>
      <c r="K38" s="7"/>
      <c r="L38" s="7"/>
      <c r="M38" s="98"/>
      <c r="N38" s="217"/>
      <c r="O38" s="225">
        <v>13</v>
      </c>
      <c r="P38" s="227"/>
      <c r="Q38" s="227"/>
      <c r="R38" s="227"/>
      <c r="S38" s="226" t="s">
        <v>188</v>
      </c>
    </row>
    <row r="39" spans="1:20" ht="13.5" thickBot="1" x14ac:dyDescent="0.25">
      <c r="A39" s="273"/>
      <c r="B39" s="277"/>
      <c r="C39" s="277"/>
      <c r="D39" s="81"/>
      <c r="E39" s="82"/>
      <c r="F39" s="83">
        <f>D39*E39</f>
        <v>0</v>
      </c>
      <c r="G39" s="84"/>
      <c r="I39" s="284" t="s">
        <v>66</v>
      </c>
      <c r="J39" s="284"/>
      <c r="K39" s="7"/>
      <c r="L39" s="7"/>
      <c r="M39" s="98"/>
      <c r="N39" s="217"/>
      <c r="O39" s="225">
        <v>14</v>
      </c>
      <c r="P39" s="3"/>
      <c r="Q39" s="3"/>
      <c r="R39" s="3"/>
      <c r="S39" s="226" t="s">
        <v>98</v>
      </c>
    </row>
    <row r="40" spans="1:20" ht="13.5" thickBot="1" x14ac:dyDescent="0.25">
      <c r="A40" s="44"/>
      <c r="B40" s="278" t="s">
        <v>9</v>
      </c>
      <c r="C40" s="278"/>
      <c r="D40" s="9"/>
      <c r="E40" s="10"/>
      <c r="F40" s="25">
        <f>SUM(F37:F39)</f>
        <v>0</v>
      </c>
      <c r="G40" s="21">
        <f>F40</f>
        <v>0</v>
      </c>
      <c r="I40" s="31"/>
      <c r="J40" s="32"/>
      <c r="K40" s="32"/>
      <c r="L40" s="32"/>
      <c r="M40" s="33"/>
      <c r="N40" s="232"/>
      <c r="O40" s="225"/>
      <c r="P40" s="3"/>
      <c r="Q40" s="3"/>
      <c r="R40" s="3"/>
      <c r="S40" s="226" t="s">
        <v>190</v>
      </c>
    </row>
    <row r="41" spans="1:20" ht="13.5" thickBot="1" x14ac:dyDescent="0.25">
      <c r="B41" s="293" t="s">
        <v>172</v>
      </c>
      <c r="C41" s="293"/>
      <c r="D41" s="45">
        <v>1</v>
      </c>
      <c r="E41" s="213"/>
      <c r="F41" s="47">
        <f>D41*E41</f>
        <v>0</v>
      </c>
      <c r="G41" s="126">
        <f>-F41</f>
        <v>0</v>
      </c>
      <c r="I41" s="2"/>
      <c r="J41" s="26"/>
      <c r="K41" s="26"/>
      <c r="L41" s="26"/>
      <c r="M41" s="27"/>
      <c r="N41" s="220">
        <f>N36+N39</f>
        <v>0</v>
      </c>
      <c r="O41" s="225">
        <v>15</v>
      </c>
      <c r="P41" s="3"/>
      <c r="Q41" s="3"/>
      <c r="R41" s="3"/>
      <c r="S41" s="226" t="s">
        <v>212</v>
      </c>
    </row>
    <row r="42" spans="1:20" ht="13.5" thickBot="1" x14ac:dyDescent="0.25">
      <c r="B42" s="302" t="s">
        <v>3</v>
      </c>
      <c r="C42" s="302"/>
      <c r="D42" s="302"/>
      <c r="E42" s="49" t="s">
        <v>28</v>
      </c>
      <c r="F42" s="50">
        <f>F15+F27+F28+F36+F40</f>
        <v>0</v>
      </c>
      <c r="G42" s="51">
        <f>SUM(G9:G41)</f>
        <v>0</v>
      </c>
      <c r="I42" s="302" t="s">
        <v>15</v>
      </c>
      <c r="J42" s="302"/>
      <c r="K42" s="302"/>
      <c r="L42" s="52" t="s">
        <v>1</v>
      </c>
      <c r="M42" s="309">
        <f>N31</f>
        <v>0</v>
      </c>
      <c r="N42" s="323"/>
      <c r="O42" s="228">
        <v>16</v>
      </c>
      <c r="P42" s="229"/>
      <c r="Q42" s="229"/>
      <c r="R42" s="229"/>
      <c r="S42" s="230" t="s">
        <v>213</v>
      </c>
    </row>
    <row r="43" spans="1:20" ht="12.75" customHeight="1" thickBot="1" x14ac:dyDescent="0.25">
      <c r="K43" s="307" t="s">
        <v>67</v>
      </c>
      <c r="L43" s="307"/>
      <c r="M43" s="308">
        <f>N41+G42</f>
        <v>0</v>
      </c>
      <c r="N43" s="308"/>
      <c r="Q43">
        <f>SUM(Q21:Q42)</f>
        <v>0</v>
      </c>
      <c r="T43">
        <f>SUM(T21:T42)</f>
        <v>0</v>
      </c>
    </row>
    <row r="44" spans="1:20" ht="13.5" thickBot="1" x14ac:dyDescent="0.25">
      <c r="K44" s="307"/>
      <c r="L44" s="307"/>
      <c r="M44" s="308"/>
      <c r="N44" s="308"/>
    </row>
  </sheetData>
  <sheetProtection selectLockedCells="1" selectUnlockedCells="1"/>
  <mergeCells count="53">
    <mergeCell ref="R6:S6"/>
    <mergeCell ref="M42:N42"/>
    <mergeCell ref="K43:L44"/>
    <mergeCell ref="M43:N44"/>
    <mergeCell ref="A29:A35"/>
    <mergeCell ref="B29:C29"/>
    <mergeCell ref="B40:C40"/>
    <mergeCell ref="B41:C41"/>
    <mergeCell ref="B42:D42"/>
    <mergeCell ref="I42:K42"/>
    <mergeCell ref="B36:C36"/>
    <mergeCell ref="A37:A39"/>
    <mergeCell ref="B37:C37"/>
    <mergeCell ref="I37:L37"/>
    <mergeCell ref="B38:C38"/>
    <mergeCell ref="B39:C39"/>
    <mergeCell ref="I39:J39"/>
    <mergeCell ref="B35:C35"/>
    <mergeCell ref="B34:C34"/>
    <mergeCell ref="J34:K34"/>
    <mergeCell ref="B30:C30"/>
    <mergeCell ref="B32:C32"/>
    <mergeCell ref="B33:C33"/>
    <mergeCell ref="I23:J23"/>
    <mergeCell ref="B26:C26"/>
    <mergeCell ref="I26:J26"/>
    <mergeCell ref="B27:C27"/>
    <mergeCell ref="I27:J27"/>
    <mergeCell ref="B28:C28"/>
    <mergeCell ref="I28:J28"/>
    <mergeCell ref="I30:K30"/>
    <mergeCell ref="B31:C31"/>
    <mergeCell ref="I31:K31"/>
    <mergeCell ref="B16:C16"/>
    <mergeCell ref="A19:A27"/>
    <mergeCell ref="B19:C19"/>
    <mergeCell ref="B20:C20"/>
    <mergeCell ref="B21:C21"/>
    <mergeCell ref="B22:C22"/>
    <mergeCell ref="B23:C23"/>
    <mergeCell ref="B24:C24"/>
    <mergeCell ref="B18:C18"/>
    <mergeCell ref="B17:C17"/>
    <mergeCell ref="B25:C25"/>
    <mergeCell ref="A8:A15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23622047244094491" right="0.23622047244094491" top="0" bottom="0" header="0.51181102362204722" footer="0.51181102362204722"/>
  <pageSetup paperSize="9" firstPageNumber="0" orientation="landscape" horizontalDpi="4294967293" verticalDpi="300" r:id="rId1"/>
  <headerFooter alignWithMargins="0">
    <oddHeader>&amp;C&amp;A</oddHeader>
    <oddFooter>&amp;L&amp;A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workbookViewId="0">
      <selection activeCell="I55" sqref="I55"/>
    </sheetView>
  </sheetViews>
  <sheetFormatPr defaultRowHeight="12.75" x14ac:dyDescent="0.2"/>
  <cols>
    <col min="1" max="1" width="3.28515625" customWidth="1"/>
    <col min="2" max="2" width="12.42578125" customWidth="1"/>
    <col min="3" max="3" width="11.5703125" customWidth="1"/>
    <col min="4" max="4" width="5" bestFit="1" customWidth="1"/>
    <col min="5" max="5" width="17.28515625" bestFit="1" customWidth="1"/>
    <col min="6" max="6" width="16.28515625" customWidth="1"/>
    <col min="7" max="7" width="14.140625" customWidth="1"/>
    <col min="8" max="8" width="3.5703125" customWidth="1"/>
    <col min="9" max="9" width="12.140625" customWidth="1"/>
    <col min="10" max="10" width="8.7109375" customWidth="1"/>
    <col min="11" max="11" width="5.42578125" bestFit="1" customWidth="1"/>
    <col min="12" max="12" width="7.140625" bestFit="1" customWidth="1"/>
    <col min="13" max="13" width="17.85546875" customWidth="1"/>
    <col min="14" max="14" width="11.85546875" bestFit="1" customWidth="1"/>
    <col min="15" max="15" width="5" bestFit="1" customWidth="1"/>
    <col min="16" max="16" width="10.28515625" bestFit="1" customWidth="1"/>
  </cols>
  <sheetData>
    <row r="1" spans="1:14" x14ac:dyDescent="0.2">
      <c r="M1" s="54"/>
    </row>
    <row r="2" spans="1:14" x14ac:dyDescent="0.2">
      <c r="B2" t="s">
        <v>0</v>
      </c>
      <c r="C2" s="5"/>
      <c r="E2" s="5"/>
      <c r="M2" s="54"/>
    </row>
    <row r="3" spans="1:14" x14ac:dyDescent="0.2">
      <c r="B3" t="s">
        <v>22</v>
      </c>
      <c r="M3" s="54"/>
    </row>
    <row r="4" spans="1:14" x14ac:dyDescent="0.2">
      <c r="B4" t="s">
        <v>23</v>
      </c>
      <c r="M4" s="54"/>
    </row>
    <row r="5" spans="1:14" x14ac:dyDescent="0.2">
      <c r="B5" t="s">
        <v>24</v>
      </c>
      <c r="F5" s="6"/>
      <c r="M5" s="54"/>
    </row>
    <row r="6" spans="1:14" x14ac:dyDescent="0.2">
      <c r="B6" t="s">
        <v>25</v>
      </c>
      <c r="M6" s="54"/>
    </row>
    <row r="7" spans="1:14" ht="13.5" thickBot="1" x14ac:dyDescent="0.25">
      <c r="B7" t="s">
        <v>68</v>
      </c>
      <c r="M7" s="54"/>
    </row>
    <row r="8" spans="1:14" ht="13.5" thickBot="1" x14ac:dyDescent="0.25">
      <c r="A8" s="273" t="s">
        <v>4</v>
      </c>
      <c r="B8" s="274" t="s">
        <v>3</v>
      </c>
      <c r="C8" s="274"/>
      <c r="D8" s="71" t="s">
        <v>26</v>
      </c>
      <c r="E8" s="71" t="s">
        <v>27</v>
      </c>
      <c r="F8" s="72" t="s">
        <v>28</v>
      </c>
      <c r="G8" s="73"/>
      <c r="I8" s="68" t="s">
        <v>29</v>
      </c>
      <c r="J8" s="69" t="s">
        <v>30</v>
      </c>
      <c r="K8" s="69" t="s">
        <v>31</v>
      </c>
      <c r="L8" s="69" t="s">
        <v>26</v>
      </c>
      <c r="M8" s="69" t="s">
        <v>32</v>
      </c>
      <c r="N8" s="70" t="s">
        <v>28</v>
      </c>
    </row>
    <row r="9" spans="1:14" x14ac:dyDescent="0.2">
      <c r="A9" s="273"/>
      <c r="B9" s="275" t="s">
        <v>120</v>
      </c>
      <c r="C9" s="275"/>
      <c r="D9" s="74"/>
      <c r="E9" s="75"/>
      <c r="F9" s="76">
        <f t="shared" ref="F9:F15" si="0">D9*E9</f>
        <v>0</v>
      </c>
      <c r="G9" s="77"/>
      <c r="I9" s="97"/>
      <c r="J9" s="7"/>
      <c r="K9" s="7"/>
      <c r="L9" s="7"/>
      <c r="M9" s="98"/>
      <c r="N9" s="8"/>
    </row>
    <row r="10" spans="1:14" x14ac:dyDescent="0.2">
      <c r="A10" s="273"/>
      <c r="B10" s="276" t="s">
        <v>121</v>
      </c>
      <c r="C10" s="276"/>
      <c r="D10" s="78"/>
      <c r="E10" s="94"/>
      <c r="F10" s="79">
        <f t="shared" si="0"/>
        <v>0</v>
      </c>
      <c r="G10" s="80"/>
      <c r="H10" t="s">
        <v>60</v>
      </c>
      <c r="I10" s="97"/>
      <c r="J10" s="7"/>
      <c r="K10" s="7"/>
      <c r="L10" s="7"/>
      <c r="M10" s="98"/>
      <c r="N10" s="8"/>
    </row>
    <row r="11" spans="1:14" x14ac:dyDescent="0.2">
      <c r="A11" s="273"/>
      <c r="B11" s="276" t="s">
        <v>34</v>
      </c>
      <c r="C11" s="276"/>
      <c r="D11" s="78"/>
      <c r="E11" s="94"/>
      <c r="F11" s="79">
        <f t="shared" si="0"/>
        <v>0</v>
      </c>
      <c r="G11" s="80"/>
      <c r="I11" s="97"/>
      <c r="J11" s="7"/>
      <c r="K11" s="7"/>
      <c r="L11" s="7"/>
      <c r="M11" s="98"/>
      <c r="N11" s="8">
        <f t="shared" ref="N11:N21" si="1">L11*M11</f>
        <v>0</v>
      </c>
    </row>
    <row r="12" spans="1:14" x14ac:dyDescent="0.2">
      <c r="A12" s="273"/>
      <c r="B12" s="324" t="s">
        <v>35</v>
      </c>
      <c r="C12" s="325"/>
      <c r="D12" s="78"/>
      <c r="E12" s="94"/>
      <c r="F12" s="79">
        <f t="shared" si="0"/>
        <v>0</v>
      </c>
      <c r="G12" s="80"/>
      <c r="I12" s="97"/>
      <c r="J12" s="7"/>
      <c r="K12" s="7"/>
      <c r="L12" s="7"/>
      <c r="M12" s="98"/>
      <c r="N12" s="8">
        <f t="shared" si="1"/>
        <v>0</v>
      </c>
    </row>
    <row r="13" spans="1:14" x14ac:dyDescent="0.2">
      <c r="A13" s="273"/>
      <c r="B13" s="276" t="s">
        <v>37</v>
      </c>
      <c r="C13" s="276"/>
      <c r="D13" s="78"/>
      <c r="E13" s="94"/>
      <c r="F13" s="79">
        <f t="shared" si="0"/>
        <v>0</v>
      </c>
      <c r="G13" s="80"/>
      <c r="I13" s="97"/>
      <c r="J13" s="7"/>
      <c r="K13" s="7"/>
      <c r="L13" s="7"/>
      <c r="M13" s="98"/>
      <c r="N13" s="8">
        <f t="shared" si="1"/>
        <v>0</v>
      </c>
    </row>
    <row r="14" spans="1:14" x14ac:dyDescent="0.2">
      <c r="A14" s="273"/>
      <c r="B14" s="276" t="s">
        <v>38</v>
      </c>
      <c r="C14" s="276"/>
      <c r="D14" s="78"/>
      <c r="E14" s="94"/>
      <c r="F14" s="79">
        <f t="shared" si="0"/>
        <v>0</v>
      </c>
      <c r="G14" s="80"/>
      <c r="I14" s="97"/>
      <c r="J14" s="7"/>
      <c r="K14" s="7"/>
      <c r="L14" s="7"/>
      <c r="M14" s="98"/>
      <c r="N14" s="8">
        <f t="shared" si="1"/>
        <v>0</v>
      </c>
    </row>
    <row r="15" spans="1:14" ht="13.5" thickBot="1" x14ac:dyDescent="0.25">
      <c r="A15" s="273"/>
      <c r="B15" s="277" t="s">
        <v>39</v>
      </c>
      <c r="C15" s="277"/>
      <c r="D15" s="81"/>
      <c r="E15" s="82"/>
      <c r="F15" s="83">
        <f t="shared" si="0"/>
        <v>0</v>
      </c>
      <c r="G15" s="84"/>
      <c r="I15" s="97"/>
      <c r="J15" s="7"/>
      <c r="K15" s="7"/>
      <c r="L15" s="7"/>
      <c r="M15" s="98"/>
      <c r="N15" s="8">
        <f t="shared" si="1"/>
        <v>0</v>
      </c>
    </row>
    <row r="16" spans="1:14" ht="13.5" thickBot="1" x14ac:dyDescent="0.25">
      <c r="A16" s="273"/>
      <c r="B16" s="278" t="s">
        <v>40</v>
      </c>
      <c r="C16" s="278"/>
      <c r="D16" s="9"/>
      <c r="E16" s="10"/>
      <c r="F16" s="11">
        <f>SUM(F9:F15)</f>
        <v>0</v>
      </c>
      <c r="G16" s="12">
        <f>F16</f>
        <v>0</v>
      </c>
      <c r="I16" s="97"/>
      <c r="J16" s="7"/>
      <c r="K16" s="7"/>
      <c r="L16" s="7"/>
      <c r="M16" s="98"/>
      <c r="N16" s="8">
        <f t="shared" si="1"/>
        <v>0</v>
      </c>
    </row>
    <row r="17" spans="1:16" ht="13.5" thickBot="1" x14ac:dyDescent="0.25">
      <c r="B17" s="279" t="s">
        <v>7</v>
      </c>
      <c r="C17" s="279"/>
      <c r="D17" s="74"/>
      <c r="E17" s="75"/>
      <c r="F17" s="76"/>
      <c r="G17" s="77">
        <f>F17</f>
        <v>0</v>
      </c>
      <c r="I17" s="97"/>
      <c r="J17" s="7"/>
      <c r="K17" s="7"/>
      <c r="L17" s="7"/>
      <c r="M17" s="98"/>
      <c r="N17" s="8">
        <f t="shared" si="1"/>
        <v>0</v>
      </c>
    </row>
    <row r="18" spans="1:16" x14ac:dyDescent="0.2">
      <c r="A18" s="273" t="s">
        <v>5</v>
      </c>
      <c r="B18" s="280" t="s">
        <v>98</v>
      </c>
      <c r="C18" s="280"/>
      <c r="D18" s="78"/>
      <c r="E18" s="94"/>
      <c r="F18" s="79">
        <f t="shared" ref="F18:F24" si="2">D18*E18</f>
        <v>0</v>
      </c>
      <c r="G18" s="77">
        <f>F18</f>
        <v>0</v>
      </c>
      <c r="I18" s="97"/>
      <c r="J18" s="7"/>
      <c r="K18" s="7"/>
      <c r="L18" s="7"/>
      <c r="M18" s="98"/>
      <c r="N18" s="8">
        <f t="shared" si="1"/>
        <v>0</v>
      </c>
    </row>
    <row r="19" spans="1:16" x14ac:dyDescent="0.2">
      <c r="A19" s="273"/>
      <c r="B19" s="104" t="s">
        <v>123</v>
      </c>
      <c r="C19" s="104"/>
      <c r="D19" s="78"/>
      <c r="E19" s="94"/>
      <c r="F19" s="79">
        <f t="shared" si="2"/>
        <v>0</v>
      </c>
      <c r="G19" s="80"/>
      <c r="H19" t="s">
        <v>60</v>
      </c>
      <c r="I19" s="107"/>
      <c r="J19" s="14"/>
      <c r="K19" s="14"/>
      <c r="L19" s="14"/>
      <c r="M19" s="15"/>
      <c r="N19" s="8">
        <f t="shared" si="1"/>
        <v>0</v>
      </c>
    </row>
    <row r="20" spans="1:16" x14ac:dyDescent="0.2">
      <c r="A20" s="273"/>
      <c r="B20" s="276" t="s">
        <v>115</v>
      </c>
      <c r="C20" s="276"/>
      <c r="D20" s="78"/>
      <c r="E20" s="94"/>
      <c r="F20" s="79">
        <f t="shared" si="2"/>
        <v>0</v>
      </c>
      <c r="G20" s="80"/>
      <c r="H20" t="s">
        <v>60</v>
      </c>
      <c r="I20" s="13"/>
      <c r="J20" s="14"/>
      <c r="K20" s="14"/>
      <c r="L20" s="14"/>
      <c r="M20" s="15"/>
      <c r="N20" s="16">
        <f t="shared" si="1"/>
        <v>0</v>
      </c>
    </row>
    <row r="21" spans="1:16" ht="13.5" thickBot="1" x14ac:dyDescent="0.25">
      <c r="A21" s="273"/>
      <c r="B21" s="276" t="s">
        <v>116</v>
      </c>
      <c r="C21" s="276"/>
      <c r="D21" s="78"/>
      <c r="E21" s="94"/>
      <c r="F21" s="79"/>
      <c r="G21" s="80"/>
      <c r="H21" t="s">
        <v>60</v>
      </c>
      <c r="I21" s="97"/>
      <c r="J21" s="7"/>
      <c r="K21" s="7"/>
      <c r="L21" s="7"/>
      <c r="M21" s="98"/>
      <c r="N21" s="8">
        <f t="shared" si="1"/>
        <v>0</v>
      </c>
    </row>
    <row r="22" spans="1:16" ht="13.5" thickBot="1" x14ac:dyDescent="0.25">
      <c r="A22" s="273"/>
      <c r="B22" s="280" t="s">
        <v>117</v>
      </c>
      <c r="C22" s="280"/>
      <c r="D22" s="78"/>
      <c r="E22" s="108"/>
      <c r="F22" s="79"/>
      <c r="G22" s="80"/>
      <c r="I22" s="17" t="s">
        <v>73</v>
      </c>
      <c r="J22" s="18"/>
      <c r="K22" s="18"/>
      <c r="L22" s="18"/>
      <c r="M22" s="19"/>
      <c r="N22" s="53"/>
    </row>
    <row r="23" spans="1:16" ht="13.5" thickBot="1" x14ac:dyDescent="0.25">
      <c r="A23" s="273"/>
      <c r="B23" s="276" t="s">
        <v>118</v>
      </c>
      <c r="C23" s="276"/>
      <c r="D23" s="78"/>
      <c r="E23" s="94"/>
      <c r="F23" s="79">
        <f t="shared" si="2"/>
        <v>0</v>
      </c>
      <c r="G23" s="80"/>
      <c r="H23" t="s">
        <v>60</v>
      </c>
      <c r="I23" s="313" t="s">
        <v>46</v>
      </c>
      <c r="J23" s="313"/>
      <c r="K23" s="20"/>
      <c r="L23" s="20">
        <f>SUM(L9:L22)</f>
        <v>0</v>
      </c>
      <c r="M23" s="10"/>
      <c r="N23" s="21">
        <f>SUM(N9:N22)</f>
        <v>0</v>
      </c>
    </row>
    <row r="24" spans="1:16" ht="13.5" thickBot="1" x14ac:dyDescent="0.25">
      <c r="A24" s="273"/>
      <c r="B24" s="277" t="s">
        <v>119</v>
      </c>
      <c r="C24" s="277"/>
      <c r="D24" s="81"/>
      <c r="E24" s="82"/>
      <c r="F24" s="83">
        <f t="shared" si="2"/>
        <v>0</v>
      </c>
      <c r="G24" s="84"/>
      <c r="H24" t="s">
        <v>60</v>
      </c>
      <c r="I24" s="314" t="s">
        <v>48</v>
      </c>
      <c r="J24" s="314"/>
      <c r="K24" s="22"/>
      <c r="L24" s="22"/>
      <c r="M24" s="23"/>
      <c r="N24" s="24">
        <f>L24*M24</f>
        <v>0</v>
      </c>
    </row>
    <row r="25" spans="1:16" ht="13.5" thickBot="1" x14ac:dyDescent="0.25">
      <c r="A25" s="273"/>
      <c r="B25" s="278" t="s">
        <v>49</v>
      </c>
      <c r="C25" s="278"/>
      <c r="D25" s="9"/>
      <c r="E25" s="10"/>
      <c r="F25" s="25">
        <f>SUM(F19:F24)</f>
        <v>0</v>
      </c>
      <c r="G25" s="21">
        <f>F25</f>
        <v>0</v>
      </c>
      <c r="I25" s="284" t="s">
        <v>50</v>
      </c>
      <c r="J25" s="284"/>
      <c r="K25" s="7"/>
      <c r="L25" s="7"/>
      <c r="M25" s="98"/>
      <c r="N25" s="8">
        <f>L25*M25</f>
        <v>0</v>
      </c>
    </row>
    <row r="26" spans="1:16" ht="13.5" thickBot="1" x14ac:dyDescent="0.25">
      <c r="A26" s="106"/>
      <c r="B26" s="326" t="s">
        <v>125</v>
      </c>
      <c r="C26" s="327"/>
      <c r="D26" s="9"/>
      <c r="E26" s="10"/>
      <c r="F26" s="25"/>
      <c r="G26" s="21">
        <f>F26</f>
        <v>0</v>
      </c>
      <c r="H26" t="s">
        <v>60</v>
      </c>
      <c r="I26" s="328"/>
      <c r="J26" s="329"/>
      <c r="K26" s="32"/>
      <c r="L26" s="32"/>
      <c r="M26" s="33"/>
      <c r="N26" s="34"/>
    </row>
    <row r="27" spans="1:16" ht="13.5" thickBot="1" x14ac:dyDescent="0.25">
      <c r="B27" s="278" t="s">
        <v>126</v>
      </c>
      <c r="C27" s="278"/>
      <c r="D27" s="9"/>
      <c r="E27" s="10"/>
      <c r="F27" s="112"/>
      <c r="G27" s="113">
        <f>F27</f>
        <v>0</v>
      </c>
      <c r="I27" s="315" t="s">
        <v>52</v>
      </c>
      <c r="J27" s="315"/>
      <c r="K27" s="26"/>
      <c r="L27" s="26"/>
      <c r="M27" s="27"/>
      <c r="N27" s="28">
        <f>N23-N25</f>
        <v>0</v>
      </c>
    </row>
    <row r="28" spans="1:16" x14ac:dyDescent="0.2">
      <c r="A28" s="273" t="s">
        <v>8</v>
      </c>
      <c r="B28" s="275" t="s">
        <v>109</v>
      </c>
      <c r="C28" s="275"/>
      <c r="D28" s="74"/>
      <c r="E28" s="75"/>
      <c r="F28" s="76">
        <f>D28*E28</f>
        <v>0</v>
      </c>
      <c r="G28" s="77"/>
      <c r="H28" t="s">
        <v>60</v>
      </c>
      <c r="I28" s="13"/>
      <c r="J28" s="14"/>
      <c r="K28" s="14"/>
      <c r="L28" s="14"/>
      <c r="M28" s="15"/>
      <c r="N28" s="16">
        <f>N27</f>
        <v>0</v>
      </c>
    </row>
    <row r="29" spans="1:16" x14ac:dyDescent="0.2">
      <c r="A29" s="273"/>
      <c r="B29" s="276" t="s">
        <v>110</v>
      </c>
      <c r="C29" s="276"/>
      <c r="D29" s="78"/>
      <c r="E29" s="94"/>
      <c r="F29" s="76">
        <f t="shared" ref="F29:F34" si="3">D29*E29</f>
        <v>0</v>
      </c>
      <c r="G29" s="80"/>
      <c r="H29" t="s">
        <v>60</v>
      </c>
      <c r="I29" s="284" t="s">
        <v>55</v>
      </c>
      <c r="J29" s="284"/>
      <c r="K29" s="284"/>
      <c r="L29" s="7"/>
      <c r="M29" s="98"/>
      <c r="N29" s="8">
        <f>L29*-M29</f>
        <v>0</v>
      </c>
    </row>
    <row r="30" spans="1:16" x14ac:dyDescent="0.2">
      <c r="A30" s="273"/>
      <c r="B30" s="276" t="s">
        <v>111</v>
      </c>
      <c r="C30" s="276"/>
      <c r="D30" s="78"/>
      <c r="E30" s="94"/>
      <c r="F30" s="76">
        <f t="shared" si="3"/>
        <v>0</v>
      </c>
      <c r="G30" s="80"/>
      <c r="H30" t="s">
        <v>60</v>
      </c>
      <c r="I30" s="284" t="s">
        <v>57</v>
      </c>
      <c r="J30" s="284"/>
      <c r="K30" s="284"/>
      <c r="L30" s="29"/>
      <c r="M30" s="98"/>
      <c r="N30" s="30">
        <f>SUM(N28:N29)</f>
        <v>0</v>
      </c>
    </row>
    <row r="31" spans="1:16" ht="13.5" thickBot="1" x14ac:dyDescent="0.25">
      <c r="A31" s="273"/>
      <c r="B31" s="276" t="s">
        <v>112</v>
      </c>
      <c r="C31" s="276"/>
      <c r="D31" s="78"/>
      <c r="E31" s="94"/>
      <c r="F31" s="76">
        <f t="shared" si="3"/>
        <v>0</v>
      </c>
      <c r="G31" s="80"/>
      <c r="H31" t="s">
        <v>60</v>
      </c>
      <c r="I31" s="31"/>
      <c r="J31" s="32"/>
      <c r="K31" s="32"/>
      <c r="L31" s="32"/>
      <c r="M31" s="33"/>
      <c r="N31" s="34">
        <f>L31*M31</f>
        <v>0</v>
      </c>
    </row>
    <row r="32" spans="1:16" ht="13.5" thickBot="1" x14ac:dyDescent="0.25">
      <c r="A32" s="273"/>
      <c r="B32" s="276" t="s">
        <v>113</v>
      </c>
      <c r="C32" s="276"/>
      <c r="D32" s="78"/>
      <c r="E32" s="94"/>
      <c r="F32" s="76">
        <f t="shared" si="3"/>
        <v>0</v>
      </c>
      <c r="G32" s="80"/>
      <c r="H32" t="s">
        <v>60</v>
      </c>
      <c r="I32" s="35" t="s">
        <v>16</v>
      </c>
      <c r="J32" s="36"/>
      <c r="K32" s="36"/>
      <c r="L32" s="115"/>
      <c r="M32" s="116"/>
      <c r="N32" s="24">
        <f>M32</f>
        <v>0</v>
      </c>
      <c r="P32" s="62"/>
    </row>
    <row r="33" spans="1:16" x14ac:dyDescent="0.2">
      <c r="A33" s="273"/>
      <c r="B33" s="291" t="s">
        <v>124</v>
      </c>
      <c r="C33" s="292"/>
      <c r="D33" s="78"/>
      <c r="E33" s="94"/>
      <c r="F33" s="76">
        <f t="shared" si="3"/>
        <v>0</v>
      </c>
      <c r="G33" s="80"/>
      <c r="H33" t="s">
        <v>60</v>
      </c>
      <c r="I33" s="109" t="s">
        <v>127</v>
      </c>
      <c r="J33" s="110"/>
      <c r="K33" s="111"/>
      <c r="L33" s="117"/>
      <c r="M33" s="118"/>
      <c r="N33" s="24">
        <f>M33</f>
        <v>0</v>
      </c>
    </row>
    <row r="34" spans="1:16" x14ac:dyDescent="0.2">
      <c r="A34" s="273"/>
      <c r="B34" s="276" t="s">
        <v>114</v>
      </c>
      <c r="C34" s="276"/>
      <c r="D34" s="78"/>
      <c r="E34" s="94"/>
      <c r="F34" s="76">
        <f t="shared" si="3"/>
        <v>0</v>
      </c>
      <c r="G34" s="80"/>
      <c r="H34" t="s">
        <v>60</v>
      </c>
      <c r="I34" s="100" t="s">
        <v>17</v>
      </c>
      <c r="J34" s="294"/>
      <c r="K34" s="295"/>
      <c r="L34" s="38"/>
      <c r="M34" s="99"/>
      <c r="N34" s="8">
        <f>M34</f>
        <v>0</v>
      </c>
    </row>
    <row r="35" spans="1:16" ht="13.5" thickBot="1" x14ac:dyDescent="0.25">
      <c r="A35" s="273"/>
      <c r="B35" s="277" t="s">
        <v>122</v>
      </c>
      <c r="C35" s="277"/>
      <c r="D35" s="81"/>
      <c r="E35" s="82"/>
      <c r="F35" s="83">
        <f>E35</f>
        <v>0</v>
      </c>
      <c r="G35" s="84"/>
      <c r="H35" t="s">
        <v>60</v>
      </c>
      <c r="I35" s="100" t="s">
        <v>18</v>
      </c>
      <c r="J35" s="7"/>
      <c r="K35" s="7"/>
      <c r="L35" s="7"/>
      <c r="M35" s="114"/>
      <c r="N35" s="8">
        <f>L35*M35</f>
        <v>0</v>
      </c>
    </row>
    <row r="36" spans="1:16" ht="13.5" thickBot="1" x14ac:dyDescent="0.25">
      <c r="A36" s="40"/>
      <c r="B36" s="278" t="s">
        <v>8</v>
      </c>
      <c r="C36" s="278"/>
      <c r="D36" s="9"/>
      <c r="E36" s="10"/>
      <c r="F36" s="25">
        <f>SUM(F28:F35)</f>
        <v>0</v>
      </c>
      <c r="G36" s="21">
        <f>F36</f>
        <v>0</v>
      </c>
      <c r="I36" s="41"/>
      <c r="J36" s="26"/>
      <c r="K36" s="26"/>
      <c r="L36" s="26"/>
      <c r="M36" s="42"/>
      <c r="N36" s="28">
        <f>SUM(N32:N35)</f>
        <v>0</v>
      </c>
    </row>
    <row r="37" spans="1:16" x14ac:dyDescent="0.2">
      <c r="A37" s="273" t="s">
        <v>9</v>
      </c>
      <c r="B37" s="275" t="s">
        <v>63</v>
      </c>
      <c r="C37" s="275"/>
      <c r="D37" s="74">
        <v>0</v>
      </c>
      <c r="E37" s="75"/>
      <c r="F37" s="76">
        <f>D37*E37</f>
        <v>0</v>
      </c>
      <c r="G37" s="77">
        <v>0</v>
      </c>
      <c r="I37" s="330" t="s">
        <v>64</v>
      </c>
      <c r="J37" s="331"/>
      <c r="K37" s="331"/>
      <c r="L37" s="332"/>
      <c r="M37" s="15"/>
      <c r="N37" s="43">
        <f>N36-N30</f>
        <v>0</v>
      </c>
    </row>
    <row r="38" spans="1:16" x14ac:dyDescent="0.2">
      <c r="A38" s="273"/>
      <c r="B38" s="276" t="s">
        <v>74</v>
      </c>
      <c r="C38" s="276"/>
      <c r="D38" s="74">
        <v>0</v>
      </c>
      <c r="E38" s="75"/>
      <c r="F38" s="76">
        <f>D38*E38</f>
        <v>0</v>
      </c>
      <c r="G38" s="77">
        <v>0</v>
      </c>
      <c r="I38" s="87"/>
      <c r="J38" s="88"/>
      <c r="K38" s="88"/>
      <c r="L38" s="89"/>
      <c r="M38" s="15"/>
      <c r="N38" s="43"/>
    </row>
    <row r="39" spans="1:16" x14ac:dyDescent="0.2">
      <c r="A39" s="273"/>
      <c r="B39" s="276" t="s">
        <v>75</v>
      </c>
      <c r="C39" s="276"/>
      <c r="D39" s="74"/>
      <c r="E39" s="75"/>
      <c r="F39" s="76">
        <f>D39*E39</f>
        <v>0</v>
      </c>
      <c r="G39" s="77"/>
      <c r="H39" t="s">
        <v>60</v>
      </c>
      <c r="I39" s="87"/>
      <c r="J39" s="88"/>
      <c r="K39" s="88"/>
      <c r="L39" s="89"/>
      <c r="M39" s="15"/>
      <c r="N39" s="43"/>
    </row>
    <row r="40" spans="1:16" x14ac:dyDescent="0.2">
      <c r="A40" s="273"/>
      <c r="B40" s="291" t="s">
        <v>76</v>
      </c>
      <c r="C40" s="292"/>
      <c r="D40" s="74"/>
      <c r="E40" s="75"/>
      <c r="F40" s="76">
        <f>D40*E40</f>
        <v>0</v>
      </c>
      <c r="G40" s="77"/>
      <c r="H40" t="s">
        <v>60</v>
      </c>
      <c r="I40" s="87"/>
      <c r="J40" s="88"/>
      <c r="K40" s="88"/>
      <c r="L40" s="89"/>
      <c r="M40" s="15"/>
      <c r="N40" s="43"/>
    </row>
    <row r="41" spans="1:16" x14ac:dyDescent="0.2">
      <c r="A41" s="273"/>
      <c r="B41" s="324"/>
      <c r="C41" s="325"/>
      <c r="D41" s="78"/>
      <c r="E41" s="94"/>
      <c r="F41" s="79">
        <f>D41*E41</f>
        <v>0</v>
      </c>
      <c r="G41" s="80"/>
      <c r="I41" s="97"/>
      <c r="J41" s="7"/>
      <c r="K41" s="7"/>
      <c r="L41" s="7"/>
      <c r="M41" s="98"/>
      <c r="N41" s="8"/>
      <c r="P41" s="62"/>
    </row>
    <row r="42" spans="1:16" x14ac:dyDescent="0.2">
      <c r="A42" s="273"/>
      <c r="B42" s="324"/>
      <c r="C42" s="325"/>
      <c r="D42" s="81"/>
      <c r="E42" s="82"/>
      <c r="F42" s="83"/>
      <c r="G42" s="84"/>
      <c r="I42" s="100"/>
      <c r="J42" s="39"/>
      <c r="K42" s="7"/>
      <c r="L42" s="7"/>
      <c r="M42" s="98"/>
      <c r="N42" s="8"/>
    </row>
    <row r="43" spans="1:16" x14ac:dyDescent="0.2">
      <c r="A43" s="273"/>
      <c r="B43" s="324"/>
      <c r="C43" s="325"/>
      <c r="D43" s="81"/>
      <c r="E43" s="82"/>
      <c r="F43" s="83"/>
      <c r="G43" s="84"/>
      <c r="I43" s="100"/>
      <c r="J43" s="39"/>
      <c r="K43" s="7"/>
      <c r="L43" s="7"/>
      <c r="M43" s="98"/>
      <c r="N43" s="8"/>
    </row>
    <row r="44" spans="1:16" ht="13.5" thickBot="1" x14ac:dyDescent="0.25">
      <c r="A44" s="273"/>
      <c r="B44" s="277"/>
      <c r="C44" s="277"/>
      <c r="D44" s="81"/>
      <c r="E44" s="82"/>
      <c r="F44" s="83">
        <f>D44*E44</f>
        <v>0</v>
      </c>
      <c r="G44" s="84"/>
      <c r="I44" s="310" t="s">
        <v>66</v>
      </c>
      <c r="J44" s="286"/>
      <c r="K44" s="7"/>
      <c r="L44" s="7">
        <v>1</v>
      </c>
      <c r="M44" s="98"/>
      <c r="N44" s="8">
        <f>L44*M44</f>
        <v>0</v>
      </c>
    </row>
    <row r="45" spans="1:16" ht="13.5" thickBot="1" x14ac:dyDescent="0.25">
      <c r="A45" s="44"/>
      <c r="B45" s="278" t="s">
        <v>9</v>
      </c>
      <c r="C45" s="278"/>
      <c r="D45" s="9"/>
      <c r="E45" s="10"/>
      <c r="F45" s="25">
        <f>SUM(F37:F44)</f>
        <v>0</v>
      </c>
      <c r="G45" s="21">
        <f>F45</f>
        <v>0</v>
      </c>
      <c r="I45" s="31"/>
      <c r="J45" s="32"/>
      <c r="K45" s="32"/>
      <c r="L45" s="32"/>
      <c r="M45" s="33"/>
      <c r="N45" s="34"/>
    </row>
    <row r="46" spans="1:16" ht="13.5" thickBot="1" x14ac:dyDescent="0.25">
      <c r="B46" s="293" t="s">
        <v>10</v>
      </c>
      <c r="C46" s="293"/>
      <c r="D46" s="45"/>
      <c r="E46" s="46">
        <v>0</v>
      </c>
      <c r="F46" s="47">
        <f>D46*E46</f>
        <v>0</v>
      </c>
      <c r="G46" s="48">
        <f>F46</f>
        <v>0</v>
      </c>
      <c r="I46" s="2"/>
      <c r="J46" s="26"/>
      <c r="K46" s="26"/>
      <c r="L46" s="26"/>
      <c r="M46" s="27"/>
      <c r="N46" s="28">
        <f>L46*M46</f>
        <v>0</v>
      </c>
    </row>
    <row r="47" spans="1:16" ht="13.5" thickBot="1" x14ac:dyDescent="0.25">
      <c r="B47" s="302" t="s">
        <v>3</v>
      </c>
      <c r="C47" s="302"/>
      <c r="D47" s="302"/>
      <c r="E47" s="49" t="s">
        <v>28</v>
      </c>
      <c r="F47" s="50">
        <f>F16+F25+F27+F36+F45</f>
        <v>0</v>
      </c>
      <c r="G47" s="51">
        <f>SUM(G9:G46)</f>
        <v>0</v>
      </c>
      <c r="I47" s="333" t="s">
        <v>15</v>
      </c>
      <c r="J47" s="334"/>
      <c r="K47" s="335"/>
      <c r="L47" s="52" t="s">
        <v>1</v>
      </c>
      <c r="M47" s="323">
        <f>SUM(N44+N36)</f>
        <v>0</v>
      </c>
      <c r="N47" s="336"/>
    </row>
    <row r="48" spans="1:16" ht="13.5" thickBot="1" x14ac:dyDescent="0.25">
      <c r="B48" t="s">
        <v>72</v>
      </c>
    </row>
    <row r="49" spans="11:14" ht="12.75" customHeight="1" thickBot="1" x14ac:dyDescent="0.25">
      <c r="K49" s="307" t="s">
        <v>67</v>
      </c>
      <c r="L49" s="307"/>
      <c r="M49" s="308">
        <f>M47-G47</f>
        <v>0</v>
      </c>
      <c r="N49" s="308"/>
    </row>
    <row r="50" spans="11:14" ht="12.75" customHeight="1" thickBot="1" x14ac:dyDescent="0.25">
      <c r="K50" s="307"/>
      <c r="L50" s="307"/>
      <c r="M50" s="308"/>
      <c r="N50" s="308"/>
    </row>
    <row r="51" spans="11:14" x14ac:dyDescent="0.2">
      <c r="N51" s="54"/>
    </row>
    <row r="52" spans="11:14" x14ac:dyDescent="0.2">
      <c r="N52" s="54"/>
    </row>
    <row r="53" spans="11:14" x14ac:dyDescent="0.2">
      <c r="N53" s="54"/>
    </row>
  </sheetData>
  <sheetProtection selectLockedCells="1" selectUnlockedCells="1"/>
  <mergeCells count="57">
    <mergeCell ref="K49:L50"/>
    <mergeCell ref="M49:N50"/>
    <mergeCell ref="B47:D47"/>
    <mergeCell ref="B35:C35"/>
    <mergeCell ref="B36:C36"/>
    <mergeCell ref="B40:C40"/>
    <mergeCell ref="B45:C45"/>
    <mergeCell ref="B46:C46"/>
    <mergeCell ref="I47:K47"/>
    <mergeCell ref="M47:N47"/>
    <mergeCell ref="B43:C43"/>
    <mergeCell ref="B42:C42"/>
    <mergeCell ref="A28:A35"/>
    <mergeCell ref="B38:C38"/>
    <mergeCell ref="B28:C28"/>
    <mergeCell ref="B29:C29"/>
    <mergeCell ref="I29:K29"/>
    <mergeCell ref="B30:C30"/>
    <mergeCell ref="I30:K30"/>
    <mergeCell ref="B31:C31"/>
    <mergeCell ref="A37:A44"/>
    <mergeCell ref="B37:C37"/>
    <mergeCell ref="I37:L37"/>
    <mergeCell ref="B41:C41"/>
    <mergeCell ref="B44:C44"/>
    <mergeCell ref="I44:J44"/>
    <mergeCell ref="B39:C39"/>
    <mergeCell ref="B32:C32"/>
    <mergeCell ref="B34:C34"/>
    <mergeCell ref="J34:K34"/>
    <mergeCell ref="I23:J23"/>
    <mergeCell ref="B24:C24"/>
    <mergeCell ref="I24:J24"/>
    <mergeCell ref="B25:C25"/>
    <mergeCell ref="I25:J25"/>
    <mergeCell ref="B27:C27"/>
    <mergeCell ref="I27:J27"/>
    <mergeCell ref="B33:C33"/>
    <mergeCell ref="B26:C26"/>
    <mergeCell ref="I26:J26"/>
    <mergeCell ref="A8:A1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A25"/>
    <mergeCell ref="B18:C18"/>
    <mergeCell ref="B20:C20"/>
    <mergeCell ref="B21:C21"/>
    <mergeCell ref="B22:C22"/>
    <mergeCell ref="B23:C23"/>
  </mergeCells>
  <pageMargins left="0.23622047244094491" right="0.23622047244094491" top="0" bottom="0" header="0.51181102362204722" footer="0.51181102362204722"/>
  <pageSetup paperSize="9" scale="89" firstPageNumber="0" fitToWidth="0" orientation="landscape" verticalDpi="300" r:id="rId1"/>
  <headerFooter alignWithMargins="0">
    <oddHeader>&amp;C&amp;A</oddHeader>
    <oddFooter>&amp;L&amp;D&amp;T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opLeftCell="A13" workbookViewId="0">
      <selection activeCell="K48" sqref="K48"/>
    </sheetView>
  </sheetViews>
  <sheetFormatPr defaultRowHeight="12.75" x14ac:dyDescent="0.2"/>
  <cols>
    <col min="1" max="1" width="3.28515625" customWidth="1"/>
    <col min="2" max="2" width="12.42578125" customWidth="1"/>
    <col min="3" max="3" width="11.5703125" customWidth="1"/>
    <col min="4" max="4" width="4" customWidth="1"/>
    <col min="5" max="5" width="17.28515625" customWidth="1"/>
    <col min="6" max="7" width="10.85546875" customWidth="1"/>
    <col min="8" max="8" width="3.85546875" customWidth="1"/>
    <col min="9" max="9" width="12.140625" customWidth="1"/>
    <col min="10" max="10" width="8.7109375" customWidth="1"/>
    <col min="11" max="11" width="5.42578125" bestFit="1" customWidth="1"/>
    <col min="12" max="12" width="7.140625" customWidth="1"/>
    <col min="13" max="13" width="17.85546875" customWidth="1"/>
    <col min="14" max="14" width="10.85546875" customWidth="1"/>
    <col min="15" max="15" width="8" bestFit="1" customWidth="1"/>
    <col min="16" max="16" width="9.7109375" bestFit="1" customWidth="1"/>
  </cols>
  <sheetData>
    <row r="1" spans="1:16" x14ac:dyDescent="0.2">
      <c r="B1" t="s">
        <v>0</v>
      </c>
      <c r="C1" s="5"/>
    </row>
    <row r="2" spans="1:16" x14ac:dyDescent="0.2">
      <c r="B2" t="s">
        <v>22</v>
      </c>
    </row>
    <row r="3" spans="1:16" x14ac:dyDescent="0.2">
      <c r="B3" t="s">
        <v>23</v>
      </c>
    </row>
    <row r="4" spans="1:16" x14ac:dyDescent="0.2">
      <c r="B4" t="s">
        <v>24</v>
      </c>
    </row>
    <row r="5" spans="1:16" x14ac:dyDescent="0.2">
      <c r="B5" t="s">
        <v>25</v>
      </c>
    </row>
    <row r="6" spans="1:16" x14ac:dyDescent="0.2">
      <c r="B6" t="s">
        <v>68</v>
      </c>
    </row>
    <row r="7" spans="1:16" x14ac:dyDescent="0.2">
      <c r="A7" s="273" t="s">
        <v>4</v>
      </c>
      <c r="B7" s="274" t="s">
        <v>3</v>
      </c>
      <c r="C7" s="274"/>
      <c r="D7" s="71" t="s">
        <v>26</v>
      </c>
      <c r="E7" s="71" t="s">
        <v>27</v>
      </c>
      <c r="F7" s="72" t="s">
        <v>28</v>
      </c>
      <c r="G7" s="73"/>
      <c r="I7" s="68" t="s">
        <v>29</v>
      </c>
      <c r="J7" s="69" t="s">
        <v>30</v>
      </c>
      <c r="K7" s="69" t="s">
        <v>31</v>
      </c>
      <c r="L7" s="69" t="s">
        <v>26</v>
      </c>
      <c r="M7" s="69" t="s">
        <v>32</v>
      </c>
      <c r="N7" s="70" t="s">
        <v>28</v>
      </c>
      <c r="O7" s="57"/>
      <c r="P7" s="56"/>
    </row>
    <row r="8" spans="1:16" x14ac:dyDescent="0.2">
      <c r="A8" s="273"/>
      <c r="B8" s="275" t="s">
        <v>33</v>
      </c>
      <c r="C8" s="275"/>
      <c r="D8" s="74"/>
      <c r="E8" s="75"/>
      <c r="F8" s="76">
        <f t="shared" ref="F8:F14" si="0">D8*E8</f>
        <v>0</v>
      </c>
      <c r="G8" s="77"/>
      <c r="I8" s="97"/>
      <c r="J8" s="7"/>
      <c r="K8" s="7"/>
      <c r="L8" s="7"/>
      <c r="M8" s="98"/>
      <c r="N8" s="8">
        <f t="shared" ref="N8:N20" si="1">L8*M8</f>
        <v>0</v>
      </c>
      <c r="O8" s="57"/>
      <c r="P8" s="56"/>
    </row>
    <row r="9" spans="1:16" x14ac:dyDescent="0.2">
      <c r="A9" s="273"/>
      <c r="B9" s="276" t="s">
        <v>34</v>
      </c>
      <c r="C9" s="276"/>
      <c r="D9" s="78"/>
      <c r="E9" s="94"/>
      <c r="F9" s="79">
        <f t="shared" si="0"/>
        <v>0</v>
      </c>
      <c r="G9" s="80"/>
      <c r="I9" s="97"/>
      <c r="J9" s="7"/>
      <c r="K9" s="7"/>
      <c r="L9" s="7"/>
      <c r="M9" s="98"/>
      <c r="N9" s="8">
        <f t="shared" si="1"/>
        <v>0</v>
      </c>
      <c r="P9" s="56"/>
    </row>
    <row r="10" spans="1:16" x14ac:dyDescent="0.2">
      <c r="A10" s="273"/>
      <c r="B10" s="276" t="s">
        <v>35</v>
      </c>
      <c r="C10" s="276"/>
      <c r="D10" s="78"/>
      <c r="E10" s="94"/>
      <c r="F10" s="79">
        <f t="shared" si="0"/>
        <v>0</v>
      </c>
      <c r="G10" s="80"/>
      <c r="I10" s="97"/>
      <c r="J10" s="7"/>
      <c r="K10" s="7"/>
      <c r="L10" s="7"/>
      <c r="M10" s="98"/>
      <c r="N10" s="8">
        <f t="shared" si="1"/>
        <v>0</v>
      </c>
      <c r="P10" s="56"/>
    </row>
    <row r="11" spans="1:16" x14ac:dyDescent="0.2">
      <c r="A11" s="273"/>
      <c r="B11" s="276" t="s">
        <v>36</v>
      </c>
      <c r="C11" s="276"/>
      <c r="D11" s="78"/>
      <c r="E11" s="94"/>
      <c r="F11" s="79">
        <f t="shared" si="0"/>
        <v>0</v>
      </c>
      <c r="G11" s="80"/>
      <c r="I11" s="97"/>
      <c r="J11" s="7"/>
      <c r="K11" s="7"/>
      <c r="L11" s="7"/>
      <c r="M11" s="98"/>
      <c r="N11" s="8">
        <f t="shared" si="1"/>
        <v>0</v>
      </c>
      <c r="P11" s="56"/>
    </row>
    <row r="12" spans="1:16" x14ac:dyDescent="0.2">
      <c r="A12" s="273"/>
      <c r="B12" s="276" t="s">
        <v>37</v>
      </c>
      <c r="C12" s="276"/>
      <c r="D12" s="78"/>
      <c r="E12" s="94"/>
      <c r="F12" s="79">
        <f t="shared" si="0"/>
        <v>0</v>
      </c>
      <c r="G12" s="80"/>
      <c r="I12" s="97"/>
      <c r="J12" s="7"/>
      <c r="K12" s="7"/>
      <c r="L12" s="7"/>
      <c r="M12" s="98"/>
      <c r="N12" s="8">
        <f t="shared" si="1"/>
        <v>0</v>
      </c>
      <c r="P12" s="56"/>
    </row>
    <row r="13" spans="1:16" x14ac:dyDescent="0.2">
      <c r="A13" s="273"/>
      <c r="B13" s="276" t="s">
        <v>38</v>
      </c>
      <c r="C13" s="276"/>
      <c r="D13" s="78"/>
      <c r="E13" s="94"/>
      <c r="F13" s="79">
        <f t="shared" si="0"/>
        <v>0</v>
      </c>
      <c r="G13" s="80"/>
      <c r="I13" s="97"/>
      <c r="J13" s="7"/>
      <c r="K13" s="7"/>
      <c r="L13" s="7"/>
      <c r="M13" s="98"/>
      <c r="N13" s="8">
        <f t="shared" si="1"/>
        <v>0</v>
      </c>
      <c r="P13" s="56"/>
    </row>
    <row r="14" spans="1:16" x14ac:dyDescent="0.2">
      <c r="A14" s="273"/>
      <c r="B14" s="277" t="s">
        <v>39</v>
      </c>
      <c r="C14" s="277"/>
      <c r="D14" s="81"/>
      <c r="E14" s="82"/>
      <c r="F14" s="83">
        <f t="shared" si="0"/>
        <v>0</v>
      </c>
      <c r="G14" s="84"/>
      <c r="I14" s="97"/>
      <c r="J14" s="7"/>
      <c r="K14" s="7"/>
      <c r="L14" s="7"/>
      <c r="M14" s="98"/>
      <c r="N14" s="8">
        <f t="shared" si="1"/>
        <v>0</v>
      </c>
      <c r="P14" s="56"/>
    </row>
    <row r="15" spans="1:16" x14ac:dyDescent="0.2">
      <c r="A15" s="273"/>
      <c r="B15" s="278" t="s">
        <v>40</v>
      </c>
      <c r="C15" s="278"/>
      <c r="D15" s="9"/>
      <c r="E15" s="10"/>
      <c r="F15" s="11">
        <f>SUM(F8:F14)</f>
        <v>0</v>
      </c>
      <c r="G15" s="12">
        <f>F15</f>
        <v>0</v>
      </c>
      <c r="I15" s="97"/>
      <c r="J15" s="7"/>
      <c r="K15" s="7"/>
      <c r="L15" s="7"/>
      <c r="M15" s="98"/>
      <c r="N15" s="8">
        <f t="shared" si="1"/>
        <v>0</v>
      </c>
      <c r="P15" s="56"/>
    </row>
    <row r="16" spans="1:16" x14ac:dyDescent="0.2">
      <c r="B16" s="279" t="s">
        <v>7</v>
      </c>
      <c r="C16" s="279"/>
      <c r="D16" s="74"/>
      <c r="E16" s="94"/>
      <c r="F16" s="76"/>
      <c r="G16" s="77">
        <f>F16</f>
        <v>0</v>
      </c>
      <c r="I16" s="97"/>
      <c r="J16" s="7"/>
      <c r="K16" s="7"/>
      <c r="L16" s="7"/>
      <c r="M16" s="98"/>
      <c r="N16" s="8">
        <f t="shared" si="1"/>
        <v>0</v>
      </c>
      <c r="P16" s="56"/>
    </row>
    <row r="17" spans="1:16" x14ac:dyDescent="0.2">
      <c r="A17" s="273" t="s">
        <v>5</v>
      </c>
      <c r="B17" s="280" t="s">
        <v>77</v>
      </c>
      <c r="C17" s="280"/>
      <c r="D17" s="78"/>
      <c r="E17" s="94"/>
      <c r="F17" s="79">
        <f t="shared" ref="F17:F22" si="2">D17*E17</f>
        <v>0</v>
      </c>
      <c r="G17" s="80"/>
      <c r="I17" s="97"/>
      <c r="J17" s="7"/>
      <c r="K17" s="7"/>
      <c r="L17" s="7"/>
      <c r="M17" s="98"/>
      <c r="N17" s="8">
        <f t="shared" si="1"/>
        <v>0</v>
      </c>
      <c r="P17" s="56"/>
    </row>
    <row r="18" spans="1:16" x14ac:dyDescent="0.2">
      <c r="A18" s="273"/>
      <c r="B18" s="276" t="s">
        <v>42</v>
      </c>
      <c r="C18" s="276"/>
      <c r="D18" s="78"/>
      <c r="E18" s="94"/>
      <c r="F18" s="79">
        <f t="shared" si="2"/>
        <v>0</v>
      </c>
      <c r="G18" s="80"/>
      <c r="I18" s="13"/>
      <c r="J18" s="14"/>
      <c r="K18" s="14"/>
      <c r="L18" s="14"/>
      <c r="M18" s="15"/>
      <c r="N18" s="16">
        <f t="shared" si="1"/>
        <v>0</v>
      </c>
      <c r="P18" s="56"/>
    </row>
    <row r="19" spans="1:16" x14ac:dyDescent="0.2">
      <c r="A19" s="273"/>
      <c r="B19" s="276" t="s">
        <v>43</v>
      </c>
      <c r="C19" s="276"/>
      <c r="D19" s="78"/>
      <c r="E19" s="94"/>
      <c r="F19" s="79">
        <f t="shared" si="2"/>
        <v>0</v>
      </c>
      <c r="G19" s="80"/>
      <c r="I19" s="97"/>
      <c r="J19" s="7"/>
      <c r="K19" s="7"/>
      <c r="L19" s="7"/>
      <c r="M19" s="98"/>
      <c r="N19" s="8">
        <f t="shared" si="1"/>
        <v>0</v>
      </c>
      <c r="P19" s="56"/>
    </row>
    <row r="20" spans="1:16" x14ac:dyDescent="0.2">
      <c r="A20" s="273"/>
      <c r="B20" s="280" t="s">
        <v>77</v>
      </c>
      <c r="C20" s="280"/>
      <c r="D20" s="78"/>
      <c r="E20" s="94"/>
      <c r="F20" s="79">
        <f t="shared" si="2"/>
        <v>0</v>
      </c>
      <c r="G20" s="80"/>
      <c r="I20" s="17"/>
      <c r="J20" s="18"/>
      <c r="K20" s="18"/>
      <c r="L20" s="18"/>
      <c r="M20" s="19"/>
      <c r="N20" s="53">
        <f t="shared" si="1"/>
        <v>0</v>
      </c>
      <c r="P20" s="56"/>
    </row>
    <row r="21" spans="1:16" x14ac:dyDescent="0.2">
      <c r="A21" s="273"/>
      <c r="B21" s="276" t="s">
        <v>45</v>
      </c>
      <c r="C21" s="276"/>
      <c r="D21" s="78"/>
      <c r="E21" s="94"/>
      <c r="F21" s="79">
        <f t="shared" si="2"/>
        <v>0</v>
      </c>
      <c r="G21" s="80"/>
      <c r="I21" s="313" t="s">
        <v>46</v>
      </c>
      <c r="J21" s="313"/>
      <c r="K21" s="20"/>
      <c r="L21" s="20">
        <f>SUM(L8:L19)</f>
        <v>0</v>
      </c>
      <c r="M21" s="10"/>
      <c r="N21" s="21">
        <f>SUM(N8:N19)</f>
        <v>0</v>
      </c>
      <c r="P21" s="56"/>
    </row>
    <row r="22" spans="1:16" x14ac:dyDescent="0.2">
      <c r="A22" s="273"/>
      <c r="B22" s="277" t="s">
        <v>47</v>
      </c>
      <c r="C22" s="277"/>
      <c r="D22" s="81"/>
      <c r="E22" s="82"/>
      <c r="F22" s="83">
        <f t="shared" si="2"/>
        <v>0</v>
      </c>
      <c r="G22" s="84"/>
      <c r="I22" s="314" t="s">
        <v>48</v>
      </c>
      <c r="J22" s="314"/>
      <c r="K22" s="22"/>
      <c r="L22" s="22"/>
      <c r="M22" s="23"/>
      <c r="N22" s="24">
        <f>L22*M22</f>
        <v>0</v>
      </c>
      <c r="P22" s="56"/>
    </row>
    <row r="23" spans="1:16" x14ac:dyDescent="0.2">
      <c r="A23" s="273"/>
      <c r="B23" s="278" t="s">
        <v>49</v>
      </c>
      <c r="C23" s="278"/>
      <c r="D23" s="9"/>
      <c r="E23" s="10"/>
      <c r="F23" s="25">
        <f>SUM(F18:F22)</f>
        <v>0</v>
      </c>
      <c r="G23" s="21">
        <f>F23</f>
        <v>0</v>
      </c>
      <c r="I23" s="284" t="s">
        <v>50</v>
      </c>
      <c r="J23" s="284"/>
      <c r="K23" s="7"/>
      <c r="L23" s="7"/>
      <c r="M23" s="98"/>
      <c r="N23" s="8">
        <f>L23*M23</f>
        <v>0</v>
      </c>
    </row>
    <row r="24" spans="1:16" x14ac:dyDescent="0.2">
      <c r="B24" s="278" t="s">
        <v>51</v>
      </c>
      <c r="C24" s="278"/>
      <c r="D24" s="9"/>
      <c r="E24" s="10"/>
      <c r="F24" s="25">
        <f t="shared" ref="F24:F30" si="3">D24*E24</f>
        <v>0</v>
      </c>
      <c r="G24" s="21">
        <f>F24</f>
        <v>0</v>
      </c>
      <c r="I24" s="315" t="s">
        <v>52</v>
      </c>
      <c r="J24" s="315"/>
      <c r="K24" s="26"/>
      <c r="L24" s="26"/>
      <c r="M24" s="27"/>
      <c r="N24" s="28">
        <f>N21-N23</f>
        <v>0</v>
      </c>
    </row>
    <row r="25" spans="1:16" x14ac:dyDescent="0.2">
      <c r="A25" s="273" t="s">
        <v>8</v>
      </c>
      <c r="B25" s="275" t="s">
        <v>53</v>
      </c>
      <c r="C25" s="275"/>
      <c r="D25" s="74"/>
      <c r="E25" s="75"/>
      <c r="F25" s="76">
        <f t="shared" si="3"/>
        <v>0</v>
      </c>
      <c r="G25" s="77"/>
      <c r="I25" s="13"/>
      <c r="J25" s="14"/>
      <c r="K25" s="14"/>
      <c r="L25" s="14"/>
      <c r="M25" s="15"/>
      <c r="N25" s="16">
        <f>N24</f>
        <v>0</v>
      </c>
    </row>
    <row r="26" spans="1:16" x14ac:dyDescent="0.2">
      <c r="A26" s="273"/>
      <c r="B26" s="276" t="s">
        <v>54</v>
      </c>
      <c r="C26" s="276"/>
      <c r="D26" s="78"/>
      <c r="E26" s="94"/>
      <c r="F26" s="79">
        <f t="shared" si="3"/>
        <v>0</v>
      </c>
      <c r="G26" s="80"/>
      <c r="I26" s="284" t="s">
        <v>55</v>
      </c>
      <c r="J26" s="284"/>
      <c r="K26" s="284"/>
      <c r="L26" s="7"/>
      <c r="M26" s="98"/>
      <c r="N26" s="8">
        <f>L26*M26</f>
        <v>0</v>
      </c>
    </row>
    <row r="27" spans="1:16" x14ac:dyDescent="0.2">
      <c r="A27" s="273"/>
      <c r="B27" s="276" t="s">
        <v>56</v>
      </c>
      <c r="C27" s="276"/>
      <c r="D27" s="78"/>
      <c r="E27" s="94"/>
      <c r="F27" s="79">
        <f t="shared" si="3"/>
        <v>0</v>
      </c>
      <c r="G27" s="80"/>
      <c r="I27" s="284" t="s">
        <v>57</v>
      </c>
      <c r="J27" s="284"/>
      <c r="K27" s="284"/>
      <c r="L27" s="29"/>
      <c r="M27" s="98"/>
      <c r="N27" s="30">
        <f>N25-N26</f>
        <v>0</v>
      </c>
    </row>
    <row r="28" spans="1:16" x14ac:dyDescent="0.2">
      <c r="A28" s="273"/>
      <c r="B28" s="276" t="s">
        <v>58</v>
      </c>
      <c r="C28" s="276"/>
      <c r="D28" s="78"/>
      <c r="E28" s="94"/>
      <c r="F28" s="79">
        <f t="shared" si="3"/>
        <v>0</v>
      </c>
      <c r="G28" s="80"/>
      <c r="I28" s="31"/>
      <c r="J28" s="32"/>
      <c r="K28" s="32"/>
      <c r="L28" s="32"/>
      <c r="M28" s="33"/>
      <c r="N28" s="34">
        <f>L28*M28</f>
        <v>0</v>
      </c>
    </row>
    <row r="29" spans="1:16" x14ac:dyDescent="0.2">
      <c r="A29" s="273"/>
      <c r="B29" s="276" t="s">
        <v>59</v>
      </c>
      <c r="C29" s="276"/>
      <c r="D29" s="78"/>
      <c r="E29" s="94"/>
      <c r="F29" s="79">
        <f t="shared" si="3"/>
        <v>0</v>
      </c>
      <c r="G29" s="80"/>
      <c r="I29" s="35" t="s">
        <v>16</v>
      </c>
      <c r="J29" s="36"/>
      <c r="K29" s="36"/>
      <c r="L29" s="36"/>
      <c r="M29" s="37"/>
      <c r="N29" s="24"/>
    </row>
    <row r="30" spans="1:16" x14ac:dyDescent="0.2">
      <c r="A30" s="273"/>
      <c r="B30" s="276" t="s">
        <v>61</v>
      </c>
      <c r="C30" s="276"/>
      <c r="D30" s="78"/>
      <c r="E30" s="94"/>
      <c r="F30" s="79">
        <f t="shared" si="3"/>
        <v>0</v>
      </c>
      <c r="G30" s="80"/>
      <c r="I30" s="100" t="s">
        <v>17</v>
      </c>
      <c r="J30" s="317"/>
      <c r="K30" s="317"/>
      <c r="L30" s="38"/>
      <c r="M30" s="99"/>
      <c r="N30" s="8">
        <f>M30</f>
        <v>0</v>
      </c>
    </row>
    <row r="31" spans="1:16" x14ac:dyDescent="0.2">
      <c r="A31" s="273"/>
      <c r="B31" s="277" t="s">
        <v>62</v>
      </c>
      <c r="C31" s="277"/>
      <c r="D31" s="81"/>
      <c r="E31" s="82"/>
      <c r="F31" s="83">
        <f>E31</f>
        <v>0</v>
      </c>
      <c r="G31" s="84"/>
      <c r="I31" s="100" t="s">
        <v>18</v>
      </c>
      <c r="J31" s="317"/>
      <c r="K31" s="317"/>
      <c r="L31" s="38"/>
      <c r="M31" s="99"/>
      <c r="N31" s="8">
        <f>L31*M31</f>
        <v>0</v>
      </c>
    </row>
    <row r="32" spans="1:16" x14ac:dyDescent="0.2">
      <c r="A32" s="40"/>
      <c r="B32" s="278" t="s">
        <v>8</v>
      </c>
      <c r="C32" s="278"/>
      <c r="D32" s="9"/>
      <c r="E32" s="10"/>
      <c r="F32" s="25">
        <f>SUM(F25:F31)</f>
        <v>0</v>
      </c>
      <c r="G32" s="21">
        <f>F32</f>
        <v>0</v>
      </c>
      <c r="I32" s="41"/>
      <c r="J32" s="26"/>
      <c r="K32" s="26"/>
      <c r="L32" s="26"/>
      <c r="M32" s="42"/>
      <c r="N32" s="28">
        <f>SUM(N29:N31)</f>
        <v>0</v>
      </c>
    </row>
    <row r="33" spans="1:14" x14ac:dyDescent="0.2">
      <c r="A33" s="273" t="s">
        <v>9</v>
      </c>
      <c r="B33" s="275" t="s">
        <v>63</v>
      </c>
      <c r="C33" s="275"/>
      <c r="D33" s="74"/>
      <c r="E33" s="75"/>
      <c r="F33" s="76">
        <f>D33*E33</f>
        <v>0</v>
      </c>
      <c r="G33" s="77"/>
      <c r="I33" s="314" t="s">
        <v>16</v>
      </c>
      <c r="J33" s="314"/>
      <c r="K33" s="314"/>
      <c r="L33" s="314"/>
      <c r="M33" s="15"/>
      <c r="N33" s="16">
        <f>N27-N32</f>
        <v>0</v>
      </c>
    </row>
    <row r="34" spans="1:14" x14ac:dyDescent="0.2">
      <c r="A34" s="273"/>
      <c r="B34" s="276" t="s">
        <v>65</v>
      </c>
      <c r="C34" s="276"/>
      <c r="D34" s="78"/>
      <c r="E34" s="94"/>
      <c r="F34" s="79">
        <f>D34*E34</f>
        <v>0</v>
      </c>
      <c r="G34" s="80"/>
      <c r="I34" s="97"/>
      <c r="J34" s="7"/>
      <c r="K34" s="7"/>
      <c r="L34" s="7"/>
      <c r="M34" s="98"/>
      <c r="N34" s="8">
        <f>N27</f>
        <v>0</v>
      </c>
    </row>
    <row r="35" spans="1:14" x14ac:dyDescent="0.2">
      <c r="A35" s="273"/>
      <c r="B35" s="277" t="s">
        <v>78</v>
      </c>
      <c r="C35" s="277"/>
      <c r="D35" s="81"/>
      <c r="E35" s="82"/>
      <c r="F35" s="83">
        <f>D35*E35</f>
        <v>0</v>
      </c>
      <c r="G35" s="84"/>
      <c r="I35" s="284" t="s">
        <v>66</v>
      </c>
      <c r="J35" s="284"/>
      <c r="K35" s="7"/>
      <c r="L35" s="7"/>
      <c r="M35" s="98"/>
      <c r="N35" s="8">
        <f>L35*M35</f>
        <v>0</v>
      </c>
    </row>
    <row r="36" spans="1:14" x14ac:dyDescent="0.2">
      <c r="A36" s="44"/>
      <c r="B36" s="278" t="s">
        <v>9</v>
      </c>
      <c r="C36" s="278"/>
      <c r="D36" s="9"/>
      <c r="E36" s="10"/>
      <c r="F36" s="25">
        <f>SUM(F33:F35)</f>
        <v>0</v>
      </c>
      <c r="G36" s="21">
        <f>F36</f>
        <v>0</v>
      </c>
      <c r="I36" s="31"/>
      <c r="J36" s="32"/>
      <c r="K36" s="32"/>
      <c r="L36" s="32"/>
      <c r="M36" s="33"/>
      <c r="N36" s="34"/>
    </row>
    <row r="37" spans="1:14" x14ac:dyDescent="0.2">
      <c r="B37" s="293" t="s">
        <v>10</v>
      </c>
      <c r="C37" s="293"/>
      <c r="D37" s="45"/>
      <c r="E37" s="46">
        <v>0</v>
      </c>
      <c r="F37" s="47">
        <f>D37*E37</f>
        <v>0</v>
      </c>
      <c r="G37" s="48">
        <f>F37</f>
        <v>0</v>
      </c>
      <c r="I37" s="2"/>
      <c r="J37" s="26"/>
      <c r="K37" s="26"/>
      <c r="L37" s="26"/>
      <c r="M37" s="27"/>
      <c r="N37" s="28">
        <f>L37*M37</f>
        <v>0</v>
      </c>
    </row>
    <row r="38" spans="1:14" x14ac:dyDescent="0.2">
      <c r="B38" s="302" t="s">
        <v>3</v>
      </c>
      <c r="C38" s="302"/>
      <c r="D38" s="302"/>
      <c r="E38" s="49" t="s">
        <v>28</v>
      </c>
      <c r="F38" s="50">
        <f>F15+F23+F24+F32+F36</f>
        <v>0</v>
      </c>
      <c r="G38" s="51">
        <f>SUM(G8:G37)</f>
        <v>0</v>
      </c>
      <c r="I38" s="302" t="s">
        <v>15</v>
      </c>
      <c r="J38" s="302"/>
      <c r="K38" s="302"/>
      <c r="L38" s="52" t="s">
        <v>1</v>
      </c>
      <c r="M38" s="309">
        <f>SUM(N34:N37)</f>
        <v>0</v>
      </c>
      <c r="N38" s="309"/>
    </row>
    <row r="39" spans="1:14" x14ac:dyDescent="0.2">
      <c r="B39" t="s">
        <v>72</v>
      </c>
    </row>
    <row r="40" spans="1:14" ht="12.75" customHeight="1" x14ac:dyDescent="0.2">
      <c r="K40" s="307" t="s">
        <v>67</v>
      </c>
      <c r="L40" s="307"/>
      <c r="M40" s="308">
        <f>M38-G38</f>
        <v>0</v>
      </c>
      <c r="N40" s="308"/>
    </row>
    <row r="41" spans="1:14" ht="12.75" customHeight="1" thickBot="1" x14ac:dyDescent="0.25">
      <c r="B41">
        <v>1568</v>
      </c>
      <c r="C41">
        <v>-420</v>
      </c>
      <c r="E41">
        <v>-940</v>
      </c>
      <c r="F41">
        <f>B41+C41+E41</f>
        <v>208</v>
      </c>
      <c r="G41">
        <f>F41+112</f>
        <v>320</v>
      </c>
      <c r="K41" s="307"/>
      <c r="L41" s="307"/>
      <c r="M41" s="308"/>
      <c r="N41" s="308"/>
    </row>
  </sheetData>
  <sheetProtection selectLockedCells="1" selectUnlockedCells="1"/>
  <mergeCells count="50">
    <mergeCell ref="K40:L41"/>
    <mergeCell ref="M40:N41"/>
    <mergeCell ref="B31:C31"/>
    <mergeCell ref="J31:K31"/>
    <mergeCell ref="B32:C32"/>
    <mergeCell ref="B36:C36"/>
    <mergeCell ref="B37:C37"/>
    <mergeCell ref="B38:D38"/>
    <mergeCell ref="I38:K38"/>
    <mergeCell ref="M38:N38"/>
    <mergeCell ref="A33:A35"/>
    <mergeCell ref="B33:C33"/>
    <mergeCell ref="I33:L33"/>
    <mergeCell ref="B34:C34"/>
    <mergeCell ref="B35:C35"/>
    <mergeCell ref="I35:J35"/>
    <mergeCell ref="A25:A31"/>
    <mergeCell ref="B25:C25"/>
    <mergeCell ref="B26:C26"/>
    <mergeCell ref="I26:K26"/>
    <mergeCell ref="B27:C27"/>
    <mergeCell ref="I27:K27"/>
    <mergeCell ref="B28:C28"/>
    <mergeCell ref="B29:C29"/>
    <mergeCell ref="B30:C30"/>
    <mergeCell ref="J30:K30"/>
    <mergeCell ref="B24:C24"/>
    <mergeCell ref="I24:J24"/>
    <mergeCell ref="B16:C16"/>
    <mergeCell ref="A17:A23"/>
    <mergeCell ref="B17:C17"/>
    <mergeCell ref="B18:C18"/>
    <mergeCell ref="B19:C19"/>
    <mergeCell ref="B20:C20"/>
    <mergeCell ref="B21:C21"/>
    <mergeCell ref="I21:J21"/>
    <mergeCell ref="B22:C22"/>
    <mergeCell ref="I22:J22"/>
    <mergeCell ref="B23:C23"/>
    <mergeCell ref="I23:J23"/>
    <mergeCell ref="A7:A15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94" firstPageNumber="0" fitToHeight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1" sqref="E1:E19"/>
    </sheetView>
  </sheetViews>
  <sheetFormatPr defaultRowHeight="12.75" x14ac:dyDescent="0.2"/>
  <cols>
    <col min="2" max="2" width="11.85546875" bestFit="1" customWidth="1"/>
  </cols>
  <sheetData>
    <row r="1" spans="1:3" x14ac:dyDescent="0.2">
      <c r="A1">
        <v>1</v>
      </c>
      <c r="B1" t="s">
        <v>81</v>
      </c>
    </row>
    <row r="2" spans="1:3" x14ac:dyDescent="0.2">
      <c r="A2">
        <v>2</v>
      </c>
      <c r="C2" t="s">
        <v>82</v>
      </c>
    </row>
    <row r="3" spans="1:3" x14ac:dyDescent="0.2">
      <c r="A3">
        <v>3</v>
      </c>
      <c r="C3" t="s">
        <v>83</v>
      </c>
    </row>
    <row r="4" spans="1:3" x14ac:dyDescent="0.2">
      <c r="A4">
        <v>4</v>
      </c>
      <c r="B4" t="s">
        <v>84</v>
      </c>
    </row>
    <row r="5" spans="1:3" x14ac:dyDescent="0.2">
      <c r="A5">
        <v>5</v>
      </c>
      <c r="B5" t="s">
        <v>85</v>
      </c>
    </row>
    <row r="6" spans="1:3" x14ac:dyDescent="0.2">
      <c r="A6">
        <v>6</v>
      </c>
      <c r="B6" t="s">
        <v>86</v>
      </c>
    </row>
    <row r="7" spans="1:3" x14ac:dyDescent="0.2">
      <c r="A7">
        <v>7</v>
      </c>
      <c r="B7" t="s">
        <v>87</v>
      </c>
    </row>
    <row r="10" spans="1:3" x14ac:dyDescent="0.2">
      <c r="B10" t="s">
        <v>88</v>
      </c>
    </row>
    <row r="11" spans="1:3" x14ac:dyDescent="0.2">
      <c r="B11" t="s">
        <v>89</v>
      </c>
    </row>
    <row r="12" spans="1:3" x14ac:dyDescent="0.2">
      <c r="B12" t="s">
        <v>90</v>
      </c>
    </row>
    <row r="13" spans="1:3" x14ac:dyDescent="0.2">
      <c r="B13" t="s">
        <v>91</v>
      </c>
    </row>
    <row r="14" spans="1:3" x14ac:dyDescent="0.2">
      <c r="B14" t="s">
        <v>92</v>
      </c>
    </row>
    <row r="15" spans="1:3" x14ac:dyDescent="0.2">
      <c r="B15" t="s">
        <v>93</v>
      </c>
    </row>
    <row r="16" spans="1:3" x14ac:dyDescent="0.2">
      <c r="B16" t="s">
        <v>94</v>
      </c>
    </row>
    <row r="17" spans="2:2" x14ac:dyDescent="0.2">
      <c r="B17" t="s">
        <v>95</v>
      </c>
    </row>
    <row r="18" spans="2:2" x14ac:dyDescent="0.2">
      <c r="B18" t="s">
        <v>96</v>
      </c>
    </row>
    <row r="19" spans="2:2" x14ac:dyDescent="0.2"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Conti</vt:lpstr>
      <vt:lpstr>Date</vt:lpstr>
      <vt:lpstr>Organizz</vt:lpstr>
      <vt:lpstr>Premi CPI</vt:lpstr>
      <vt:lpstr> Premi TvVePd</vt:lpstr>
      <vt:lpstr>CPI MAS</vt:lpstr>
      <vt:lpstr>Gara 2</vt:lpstr>
      <vt:lpstr>Gara 3</vt:lpstr>
      <vt:lpstr>Gara 4</vt:lpstr>
      <vt:lpstr>Gara 5</vt:lpstr>
      <vt:lpstr>Gara 6</vt:lpstr>
      <vt:lpstr>Gara 7</vt:lpstr>
      <vt:lpstr>Vademecum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SPAMPATTI MASSIMO</dc:creator>
  <cp:keywords/>
  <dc:description/>
  <cp:lastModifiedBy>Utente</cp:lastModifiedBy>
  <cp:revision/>
  <cp:lastPrinted>2026-04-17T13:27:57Z</cp:lastPrinted>
  <dcterms:created xsi:type="dcterms:W3CDTF">2015-02-18T15:41:12Z</dcterms:created>
  <dcterms:modified xsi:type="dcterms:W3CDTF">2026-05-30T19:32:12Z</dcterms:modified>
  <cp:category/>
  <cp:contentStatus/>
</cp:coreProperties>
</file>